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48" firstSheet="5" activeTab="7"/>
  </bookViews>
  <sheets>
    <sheet name="BV 01 110 OcU" sheetId="2" r:id="rId1"/>
    <sheet name="BV 01 12 - 03 20 PO, matrika CO" sheetId="3" r:id="rId2"/>
    <sheet name="BV 04 -06, 10 odpad, VO" sheetId="4" r:id="rId3"/>
    <sheet name="BV 08 TJ, KD, MR" sheetId="5" r:id="rId4"/>
    <sheet name="BV 09 školstvo" sheetId="6" r:id="rId5"/>
    <sheet name="BV 10 Dôchodcovia" sheetId="8" r:id="rId6"/>
    <sheet name="Bežné výdavky spolu" sheetId="7" r:id="rId7"/>
    <sheet name="Kapitálové výdavky spolu" sheetId="10" r:id="rId8"/>
    <sheet name="Výdavkové FO spolu" sheetId="11" r:id="rId9"/>
    <sheet name="Sumarizácia" sheetId="12" r:id="rId10"/>
  </sheets>
  <calcPr calcId="152511"/>
</workbook>
</file>

<file path=xl/calcChain.xml><?xml version="1.0" encoding="utf-8"?>
<calcChain xmlns="http://schemas.openxmlformats.org/spreadsheetml/2006/main">
  <c r="D11" i="2" l="1"/>
  <c r="D6" i="10" l="1"/>
  <c r="D5" i="6"/>
  <c r="F7" i="8" l="1"/>
  <c r="E7" i="8"/>
  <c r="F53" i="6"/>
  <c r="F45" i="6"/>
  <c r="F25" i="6"/>
  <c r="F4" i="6" s="1"/>
  <c r="F5" i="6"/>
  <c r="E53" i="6"/>
  <c r="E45" i="6"/>
  <c r="E25" i="6"/>
  <c r="E5" i="6"/>
  <c r="E4" i="6" s="1"/>
  <c r="F53" i="5" l="1"/>
  <c r="F45" i="5"/>
  <c r="F43" i="5" s="1"/>
  <c r="F39" i="5"/>
  <c r="F25" i="5"/>
  <c r="F23" i="5"/>
  <c r="F19" i="5"/>
  <c r="F13" i="5"/>
  <c r="F7" i="5"/>
  <c r="E53" i="5"/>
  <c r="E45" i="5"/>
  <c r="E43" i="5" s="1"/>
  <c r="E39" i="5"/>
  <c r="E25" i="5"/>
  <c r="E23" i="5"/>
  <c r="E19" i="5"/>
  <c r="E13" i="5"/>
  <c r="E7" i="5"/>
  <c r="D19" i="5"/>
  <c r="D23" i="5"/>
  <c r="F30" i="3"/>
  <c r="F29" i="3" s="1"/>
  <c r="F26" i="3"/>
  <c r="F25" i="3" s="1"/>
  <c r="F21" i="3"/>
  <c r="F18" i="3"/>
  <c r="F10" i="3"/>
  <c r="F6" i="3"/>
  <c r="E30" i="3"/>
  <c r="E29" i="3" s="1"/>
  <c r="E26" i="3"/>
  <c r="E25" i="3" s="1"/>
  <c r="E21" i="3"/>
  <c r="E18" i="3"/>
  <c r="E10" i="3"/>
  <c r="E6" i="3"/>
  <c r="F44" i="4"/>
  <c r="F36" i="4"/>
  <c r="F35" i="4"/>
  <c r="F30" i="4"/>
  <c r="F21" i="4"/>
  <c r="F20" i="4" s="1"/>
  <c r="F12" i="4"/>
  <c r="F7" i="4"/>
  <c r="F6" i="4"/>
  <c r="E44" i="4"/>
  <c r="E36" i="4"/>
  <c r="E35" i="4"/>
  <c r="E30" i="4"/>
  <c r="E21" i="4"/>
  <c r="E20" i="4" s="1"/>
  <c r="E12" i="4"/>
  <c r="E7" i="4"/>
  <c r="E6" i="4"/>
  <c r="D36" i="4"/>
  <c r="F71" i="2"/>
  <c r="F61" i="2"/>
  <c r="F52" i="2"/>
  <c r="F43" i="2"/>
  <c r="F30" i="2"/>
  <c r="F17" i="2"/>
  <c r="F11" i="2"/>
  <c r="F10" i="2"/>
  <c r="F9" i="2" s="1"/>
  <c r="E71" i="2"/>
  <c r="E61" i="2"/>
  <c r="E52" i="2"/>
  <c r="E43" i="2"/>
  <c r="E30" i="2"/>
  <c r="E17" i="2"/>
  <c r="E11" i="2"/>
  <c r="E10" i="2"/>
  <c r="E9" i="2" s="1"/>
  <c r="F6" i="5" l="1"/>
  <c r="E6" i="5"/>
  <c r="H33" i="7" l="1"/>
  <c r="H31" i="7"/>
  <c r="H29" i="7"/>
  <c r="H20" i="7"/>
  <c r="H19" i="7"/>
  <c r="H18" i="7"/>
  <c r="H17" i="7"/>
  <c r="H14" i="7"/>
  <c r="H13" i="7"/>
  <c r="H12" i="7"/>
  <c r="H11" i="7"/>
  <c r="H10" i="7"/>
  <c r="H9" i="7"/>
  <c r="F8" i="11" l="1"/>
  <c r="H12" i="12" s="1"/>
  <c r="F6" i="11"/>
  <c r="F14" i="10"/>
  <c r="F12" i="10"/>
  <c r="F10" i="10"/>
  <c r="F3" i="10"/>
  <c r="E14" i="10"/>
  <c r="E12" i="10"/>
  <c r="E10" i="10"/>
  <c r="E3" i="10"/>
  <c r="H32" i="7"/>
  <c r="H30" i="7"/>
  <c r="H28" i="7"/>
  <c r="H27" i="7"/>
  <c r="H26" i="7"/>
  <c r="H25" i="7"/>
  <c r="H24" i="7"/>
  <c r="H22" i="7"/>
  <c r="H21" i="7"/>
  <c r="H16" i="7"/>
  <c r="H15" i="7"/>
  <c r="F19" i="10" l="1"/>
  <c r="H11" i="12" s="1"/>
  <c r="E19" i="10"/>
  <c r="H23" i="7"/>
  <c r="H8" i="7"/>
  <c r="H34" i="7" s="1"/>
  <c r="H10" i="12" s="1"/>
  <c r="H13" i="12" l="1"/>
  <c r="G11" i="12"/>
  <c r="D14" i="10"/>
  <c r="E8" i="11" l="1"/>
  <c r="G12" i="12" s="1"/>
  <c r="E6" i="11"/>
  <c r="D71" i="2" l="1"/>
  <c r="D12" i="10" l="1"/>
  <c r="D10" i="10"/>
  <c r="D3" i="10"/>
  <c r="D19" i="10" l="1"/>
  <c r="F11" i="12" s="1"/>
  <c r="D53" i="5" l="1"/>
  <c r="D13" i="5"/>
  <c r="D45" i="5"/>
  <c r="D25" i="5"/>
  <c r="D30" i="3"/>
  <c r="D7" i="8" l="1"/>
  <c r="D6" i="11" l="1"/>
  <c r="F22" i="7" l="1"/>
  <c r="D43" i="2"/>
  <c r="D7" i="4" l="1"/>
  <c r="F15" i="7" s="1"/>
  <c r="D8" i="11" l="1"/>
  <c r="F12" i="12" s="1"/>
  <c r="G27" i="7"/>
  <c r="G14" i="7"/>
  <c r="G33" i="7"/>
  <c r="F33" i="7"/>
  <c r="D45" i="6"/>
  <c r="F31" i="7" s="1"/>
  <c r="D43" i="5"/>
  <c r="G28" i="7"/>
  <c r="G26" i="7"/>
  <c r="G25" i="7"/>
  <c r="G24" i="7"/>
  <c r="G23" i="7"/>
  <c r="F28" i="7"/>
  <c r="D39" i="5"/>
  <c r="F26" i="7" s="1"/>
  <c r="F25" i="7"/>
  <c r="F24" i="7"/>
  <c r="F23" i="7"/>
  <c r="G22" i="7"/>
  <c r="G21" i="7"/>
  <c r="D7" i="5"/>
  <c r="G19" i="7"/>
  <c r="F19" i="7"/>
  <c r="D21" i="4"/>
  <c r="G16" i="7"/>
  <c r="D12" i="4"/>
  <c r="D6" i="4" s="1"/>
  <c r="D29" i="3"/>
  <c r="D6" i="3"/>
  <c r="F9" i="7" s="1"/>
  <c r="G11" i="7"/>
  <c r="D18" i="3"/>
  <c r="F11" i="7" s="1"/>
  <c r="G13" i="7"/>
  <c r="D26" i="3"/>
  <c r="D25" i="3" s="1"/>
  <c r="F13" i="7" s="1"/>
  <c r="G10" i="7"/>
  <c r="D10" i="3"/>
  <c r="F10" i="7" s="1"/>
  <c r="D61" i="2"/>
  <c r="D52" i="2"/>
  <c r="D30" i="2"/>
  <c r="D17" i="2"/>
  <c r="D53" i="6"/>
  <c r="D25" i="6"/>
  <c r="F29" i="7"/>
  <c r="G20" i="7"/>
  <c r="D44" i="4"/>
  <c r="F20" i="7" s="1"/>
  <c r="G18" i="7"/>
  <c r="D30" i="4"/>
  <c r="F18" i="7" s="1"/>
  <c r="D21" i="3"/>
  <c r="F12" i="7" s="1"/>
  <c r="G9" i="7"/>
  <c r="F21" i="7" l="1"/>
  <c r="D6" i="5"/>
  <c r="F30" i="7"/>
  <c r="D4" i="6"/>
  <c r="G12" i="7"/>
  <c r="D20" i="4"/>
  <c r="G17" i="7"/>
  <c r="F17" i="7"/>
  <c r="G15" i="7"/>
  <c r="G32" i="7"/>
  <c r="F32" i="7"/>
  <c r="F27" i="7"/>
  <c r="F16" i="7"/>
  <c r="D10" i="2"/>
  <c r="D9" i="2" s="1"/>
  <c r="F14" i="7"/>
  <c r="G29" i="7"/>
  <c r="G31" i="7"/>
  <c r="G30" i="7"/>
  <c r="D35" i="4"/>
  <c r="G8" i="7" l="1"/>
  <c r="G34" i="7" s="1"/>
  <c r="G10" i="12" s="1"/>
  <c r="F8" i="7"/>
  <c r="F34" i="7" s="1"/>
  <c r="G13" i="12" l="1"/>
  <c r="F10" i="12"/>
  <c r="F13" i="12" l="1"/>
</calcChain>
</file>

<file path=xl/sharedStrings.xml><?xml version="1.0" encoding="utf-8"?>
<sst xmlns="http://schemas.openxmlformats.org/spreadsheetml/2006/main" count="404" uniqueCount="329">
  <si>
    <t xml:space="preserve">01. Výdavky verejnej správy </t>
  </si>
  <si>
    <t>Mzdy a ostatné osobné vyrovnania</t>
  </si>
  <si>
    <t>Tarifný plat, príplatky k TP</t>
  </si>
  <si>
    <t>Tarifný plat, osob. plat, základný plat</t>
  </si>
  <si>
    <t>Príplatky</t>
  </si>
  <si>
    <t>Odmeny</t>
  </si>
  <si>
    <t>Poistné a príspevok do poisťovní</t>
  </si>
  <si>
    <t>Poistné do Všeobecnej zdravotnej poisťovne</t>
  </si>
  <si>
    <t>Poistné do ostatných zdravotných poisťovní</t>
  </si>
  <si>
    <t>625 001</t>
  </si>
  <si>
    <t>Na nemocenské poistenie</t>
  </si>
  <si>
    <t>625 002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</si>
  <si>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</si>
  <si>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</si>
  <si>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</si>
  <si>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</si>
  <si>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</si>
  <si>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</si>
  <si>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 xml:space="preserve">620-625 </t>
  </si>
  <si>
    <t xml:space="preserve">Poistné a príspevky  do ZP a SP </t>
  </si>
  <si>
    <t>Príspevok do DDP</t>
  </si>
  <si>
    <t>Tovary a služby</t>
  </si>
  <si>
    <t xml:space="preserve">Cestovné náhrady </t>
  </si>
  <si>
    <t xml:space="preserve">Energia  - elektrická </t>
  </si>
  <si>
    <t>Energie</t>
  </si>
  <si>
    <t>632 001 1</t>
  </si>
  <si>
    <t>Vodné, stočné</t>
  </si>
  <si>
    <t>Poštovné služby a telekomunikačné služby</t>
  </si>
  <si>
    <t xml:space="preserve">              -  plyn </t>
  </si>
  <si>
    <t xml:space="preserve">               - vodné, stočné</t>
  </si>
  <si>
    <t>Energia z dotácie na REGOB</t>
  </si>
  <si>
    <t>Poštové služby</t>
  </si>
  <si>
    <t>Telekomunikačné služby</t>
  </si>
  <si>
    <t xml:space="preserve">Materiál </t>
  </si>
  <si>
    <t>Všeobecný materiál</t>
  </si>
  <si>
    <t>Pracovné odevy,  obuv a pracovné pomôcky</t>
  </si>
  <si>
    <t xml:space="preserve">Softvér a licencie </t>
  </si>
  <si>
    <t xml:space="preserve">Reprezentačné výdavky </t>
  </si>
  <si>
    <t>Dopravné</t>
  </si>
  <si>
    <t>634 001</t>
  </si>
  <si>
    <t>Palivo, mazivá, oleje, špeciálne kvapaliny</t>
  </si>
  <si>
    <t>Servis, údržba, opravy a výdavky s tým spojené</t>
  </si>
  <si>
    <t>Karty, známky, poznámky</t>
  </si>
  <si>
    <t>Prepravné a nájom dopravných prostriedkov</t>
  </si>
  <si>
    <t>Poistenie</t>
  </si>
  <si>
    <t>Karty, známky, poplatky</t>
  </si>
  <si>
    <t>Rutinná a štandartná údržba</t>
  </si>
  <si>
    <t>635 001</t>
  </si>
  <si>
    <t>Interiérového vybavenia</t>
  </si>
  <si>
    <t>635 002</t>
  </si>
  <si>
    <t>Výpočtovej techniky</t>
  </si>
  <si>
    <t>Budov, objektov alebo ich častí</t>
  </si>
  <si>
    <t>Prevádzkových strojov, prístrojov, zariadení, techniky</t>
  </si>
  <si>
    <t>Údržba výpočtovej techniky</t>
  </si>
  <si>
    <t xml:space="preserve">Údržba prevádzkových strojov </t>
  </si>
  <si>
    <t>Údržba a aktualiz.  softvéru</t>
  </si>
  <si>
    <t>Služby</t>
  </si>
  <si>
    <t>637 001</t>
  </si>
  <si>
    <t>Propagácia, reklama a inzercia</t>
  </si>
  <si>
    <t>Všeobecné služby</t>
  </si>
  <si>
    <t>Stravovanie</t>
  </si>
  <si>
    <t>Poistné - majetok obce</t>
  </si>
  <si>
    <t>Prídel do sociálneho fondu</t>
  </si>
  <si>
    <t>Nemocenské dávky na 10 dní</t>
  </si>
  <si>
    <t>01.1.2 Finančná a rozpočtová oblasť</t>
  </si>
  <si>
    <t xml:space="preserve">Špeciálne služby -  audit </t>
  </si>
  <si>
    <t xml:space="preserve">Poplatky, odvody, dane  bankám </t>
  </si>
  <si>
    <t>Tarifný plat</t>
  </si>
  <si>
    <t>621-625</t>
  </si>
  <si>
    <t xml:space="preserve">Odvody do fondov        </t>
  </si>
  <si>
    <t>Energia - el.energia, plyn</t>
  </si>
  <si>
    <t>Poštovné a telekomunikačne služby</t>
  </si>
  <si>
    <t>Pracovný odev</t>
  </si>
  <si>
    <t>01.6.0 Všeobecné verejné služby - VOĽBY</t>
  </si>
  <si>
    <t>620-637</t>
  </si>
  <si>
    <t xml:space="preserve">01.7.0 Transakcie verejného dlhu </t>
  </si>
  <si>
    <t xml:space="preserve">Splácanie úrokov z úverov </t>
  </si>
  <si>
    <t xml:space="preserve">02. Obrana </t>
  </si>
  <si>
    <t>02.2.0 Civilná ochrana</t>
  </si>
  <si>
    <t>Sklad materiálu CO - odmena /refundácia zo ŠR/</t>
  </si>
  <si>
    <t xml:space="preserve">03. Bezpečnosť a poriadok </t>
  </si>
  <si>
    <t>03.2.0 Ochrana pred požiarmi</t>
  </si>
  <si>
    <t>631 001</t>
  </si>
  <si>
    <t>Tuzemské</t>
  </si>
  <si>
    <t xml:space="preserve">Údržba prevádzkových strojov, prístrojov, zariadení </t>
  </si>
  <si>
    <t>Údržba budovy - požiarnej zbrojnice</t>
  </si>
  <si>
    <t>Súťaže</t>
  </si>
  <si>
    <t xml:space="preserve">04. Ekonomická oblasť </t>
  </si>
  <si>
    <t>620-625</t>
  </si>
  <si>
    <t xml:space="preserve">04.5.1 Cestná doprava </t>
  </si>
  <si>
    <t>611-625</t>
  </si>
  <si>
    <t>Mzdy a odvody /z dotácie zo ŠR/</t>
  </si>
  <si>
    <t xml:space="preserve">Osadenie dopravných značiek a orientačných tabúľ </t>
  </si>
  <si>
    <t xml:space="preserve">05.  Ochrana prírody a krajiny </t>
  </si>
  <si>
    <t>05.1.0 Nakladanie s odpadmi</t>
  </si>
  <si>
    <t>Nákup odpadových nádob</t>
  </si>
  <si>
    <t>Nakladanie s odpadmi - za odvoz odpadu</t>
  </si>
  <si>
    <t xml:space="preserve">                                    - za uloženie odpadu</t>
  </si>
  <si>
    <t xml:space="preserve">                                    - iné služby /napr.drvenie/</t>
  </si>
  <si>
    <t xml:space="preserve">Členské príspevky </t>
  </si>
  <si>
    <t xml:space="preserve">05.4.0 Ochrana životného prostredia </t>
  </si>
  <si>
    <t>Mzdy a odvody  / z dotácie zo ŠR /</t>
  </si>
  <si>
    <t>Poštovné a telekom. služby / z dotácie zo ŠR /</t>
  </si>
  <si>
    <t>06. Bývanie a občianska vybavenosť</t>
  </si>
  <si>
    <t xml:space="preserve">Všeobecný materiál </t>
  </si>
  <si>
    <t>Pracovné odevy, obuv a pracovné pomôcky</t>
  </si>
  <si>
    <t>Palivo do kosačky, prevádz. strojov</t>
  </si>
  <si>
    <t xml:space="preserve">Údržba kosačky, prevádzkových  strojov </t>
  </si>
  <si>
    <t>06.4.0 Verejné osvetlenie</t>
  </si>
  <si>
    <t>Elektrická energia - VO</t>
  </si>
  <si>
    <t>632 001</t>
  </si>
  <si>
    <t xml:space="preserve">Materiál a náhradné diely </t>
  </si>
  <si>
    <t>Údržba a opravy verejného osvetlenia</t>
  </si>
  <si>
    <t xml:space="preserve">08. Rekreácia, kultúra a náboženstvo </t>
  </si>
  <si>
    <t xml:space="preserve">08.1.0.  Športortové služby </t>
  </si>
  <si>
    <t>633 006</t>
  </si>
  <si>
    <t>Všeobecný materiál - budova, ihrisko</t>
  </si>
  <si>
    <t>Palivo na kosenie trávy</t>
  </si>
  <si>
    <t>Údržba budovy,  terénu</t>
  </si>
  <si>
    <t>08.2.0.3 Detský park</t>
  </si>
  <si>
    <t>Elektrická energia</t>
  </si>
  <si>
    <t>Palivo do kosačky - kosenie trávy</t>
  </si>
  <si>
    <t>Údržba objektov, verejnej zelene /orezávanie/</t>
  </si>
  <si>
    <t>08.2.0.5 Knižnica</t>
  </si>
  <si>
    <t>08.2.0.7  Pamiatková starostlivosť</t>
  </si>
  <si>
    <t>Výdavky na budovu " Bitto kaplnka"</t>
  </si>
  <si>
    <t>08.2.0.9  Kultúrny dom</t>
  </si>
  <si>
    <t>Energia - elektrická</t>
  </si>
  <si>
    <t xml:space="preserve">             - plyn</t>
  </si>
  <si>
    <t>Všeobecný material</t>
  </si>
  <si>
    <t xml:space="preserve">              - vecné dary do tomboly</t>
  </si>
  <si>
    <t>Údržba kuchynských zariadení</t>
  </si>
  <si>
    <t>Údržba budovy</t>
  </si>
  <si>
    <t>Špecialne služby</t>
  </si>
  <si>
    <t>08.3.0  Miestny rozhlas</t>
  </si>
  <si>
    <t xml:space="preserve">Údržba miestneho rozhlasu </t>
  </si>
  <si>
    <t>MR - autorský poplatok</t>
  </si>
  <si>
    <t>08.4.0 Náboženské a iné spoločenské služby</t>
  </si>
  <si>
    <t>08.4.0 Cintorín</t>
  </si>
  <si>
    <t>Údržba  kamerového systému</t>
  </si>
  <si>
    <t xml:space="preserve">Transfer pre TJ Dynamo Blatná na Ostrove </t>
  </si>
  <si>
    <t xml:space="preserve">Transfer pre CSEMADOK Blatná na Ostrove  </t>
  </si>
  <si>
    <t>Transfer pre členské príspevky</t>
  </si>
  <si>
    <t>09.1.1.1</t>
  </si>
  <si>
    <t xml:space="preserve">Materská škola </t>
  </si>
  <si>
    <t>Tarifný plat a príplatky k TP</t>
  </si>
  <si>
    <t>Poistné a príspevky do poisťovní</t>
  </si>
  <si>
    <t>Energia  - elektrická</t>
  </si>
  <si>
    <t xml:space="preserve">                - plyn</t>
  </si>
  <si>
    <t xml:space="preserve">                - energia z dotácie zo ŠR</t>
  </si>
  <si>
    <t xml:space="preserve">                - vodné, stočné</t>
  </si>
  <si>
    <t>Poštové a telekomunikačné služby</t>
  </si>
  <si>
    <t>Údržba budovy materskej školy</t>
  </si>
  <si>
    <t>Špeciálne služby</t>
  </si>
  <si>
    <t>MŠ -stravovanie zamestnancov</t>
  </si>
  <si>
    <t>Prídel do  SF</t>
  </si>
  <si>
    <t>Náhrada mzdy na nemocenske dávky</t>
  </si>
  <si>
    <t>09.1.2.1</t>
  </si>
  <si>
    <t xml:space="preserve"> Základná škola </t>
  </si>
  <si>
    <t xml:space="preserve">Odmeny zamestnancom </t>
  </si>
  <si>
    <t>Odmeny z dotácie na vzdelávacie poukazy</t>
  </si>
  <si>
    <t xml:space="preserve">               - plyn</t>
  </si>
  <si>
    <t xml:space="preserve">Knihy, časopisy, školské potreby </t>
  </si>
  <si>
    <t xml:space="preserve">Údržba budovy školy </t>
  </si>
  <si>
    <t>Špeciálne  služby</t>
  </si>
  <si>
    <t>Prídel do SF</t>
  </si>
  <si>
    <t>Práca vykonaná na základe dohody</t>
  </si>
  <si>
    <t>09.5.0.1</t>
  </si>
  <si>
    <t>Školský klub detí</t>
  </si>
  <si>
    <t>Učebné pomôcky</t>
  </si>
  <si>
    <t>09.6.0.1</t>
  </si>
  <si>
    <t>Údržba budovy školskej jedálne</t>
  </si>
  <si>
    <t>10. 2.0  Sociálne zabezpečenie - dôchodcovia</t>
  </si>
  <si>
    <t>Správa obce</t>
  </si>
  <si>
    <t>01.1.2.</t>
  </si>
  <si>
    <t>Finančná a rozpočtová oblasť</t>
  </si>
  <si>
    <t>Iné všeobecné služby - matrika</t>
  </si>
  <si>
    <t>01.3.3.</t>
  </si>
  <si>
    <t>Všeobecná verejná služba - voľby</t>
  </si>
  <si>
    <t>01.1.7.</t>
  </si>
  <si>
    <t>Transakcie ver.služby - úver, úrok</t>
  </si>
  <si>
    <t>03.2.0.</t>
  </si>
  <si>
    <t>Obrana - CO</t>
  </si>
  <si>
    <t>Bezpečnosť a poriadok - požiarníci</t>
  </si>
  <si>
    <t xml:space="preserve">  02.2.0.</t>
  </si>
  <si>
    <t xml:space="preserve">  01.6.0.</t>
  </si>
  <si>
    <t>04.5.1.</t>
  </si>
  <si>
    <t>Cestná doprava</t>
  </si>
  <si>
    <t>05.1.0.</t>
  </si>
  <si>
    <t>Nakladanie s odpadmi</t>
  </si>
  <si>
    <t>05.4.0.</t>
  </si>
  <si>
    <t>Ochrana životného prostredia</t>
  </si>
  <si>
    <t>06.4.0.</t>
  </si>
  <si>
    <t xml:space="preserve">  06.2.0.</t>
  </si>
  <si>
    <t>Rozvoj obcí - verejná zeleň</t>
  </si>
  <si>
    <t>Verejné osvetlenie</t>
  </si>
  <si>
    <t>08.1.0.</t>
  </si>
  <si>
    <t>Športové služby</t>
  </si>
  <si>
    <t>Detský park</t>
  </si>
  <si>
    <t>Knižnica</t>
  </si>
  <si>
    <t>Pamiatková starostlivosť</t>
  </si>
  <si>
    <t>Kultúrny dom</t>
  </si>
  <si>
    <t>Miestny rozhlas</t>
  </si>
  <si>
    <t xml:space="preserve">  08.3.0.</t>
  </si>
  <si>
    <t>08.4.0.</t>
  </si>
  <si>
    <t>Cintorín</t>
  </si>
  <si>
    <t xml:space="preserve">08.4.0.1 Bežné transfery </t>
  </si>
  <si>
    <t>Bežné transféry</t>
  </si>
  <si>
    <t>09.1.1.1.</t>
  </si>
  <si>
    <t>09.1.2.1.</t>
  </si>
  <si>
    <t>09.5.0.1.</t>
  </si>
  <si>
    <t>09.6.0.1.</t>
  </si>
  <si>
    <t>Materská škola</t>
  </si>
  <si>
    <t>Základná škola</t>
  </si>
  <si>
    <t>Školský klub</t>
  </si>
  <si>
    <t>Školská jedáleň</t>
  </si>
  <si>
    <t>10.2.0.</t>
  </si>
  <si>
    <t>Sociálne zabezpečenie - dôchodcovia</t>
  </si>
  <si>
    <t xml:space="preserve"> </t>
  </si>
  <si>
    <t xml:space="preserve">            ROZPOČET VÝDAVKOV  OBCE BLATNÁ NA OSTROVE NA ROKY 2014 - 2016</t>
  </si>
  <si>
    <t xml:space="preserve">            -  REGOB telekom. a poštovné služby </t>
  </si>
  <si>
    <t>Školenie, kurzy</t>
  </si>
  <si>
    <t>Servis a údržba požiarného  vozidla</t>
  </si>
  <si>
    <t>Všeobecný materiál  /aj z dotácie/</t>
  </si>
  <si>
    <t xml:space="preserve">Oprava a údržba kuch. zariadení  </t>
  </si>
  <si>
    <t>09.  Vzdelávanie - školské zariadenia</t>
  </si>
  <si>
    <t xml:space="preserve"> Školská jedáleň</t>
  </si>
  <si>
    <t>Kapitálové výdavky spolu:</t>
  </si>
  <si>
    <t>01.7.0  Transakcie verejného dlhu</t>
  </si>
  <si>
    <t>Splácanie  istiny z bankových úverov dlh.</t>
  </si>
  <si>
    <t>Výdavkové finančné operácie  spolu</t>
  </si>
  <si>
    <t>BEŽNÉ VÝDAVKY</t>
  </si>
  <si>
    <t>KAPITÁLOVÉ VÝDAVKY</t>
  </si>
  <si>
    <t>VÝDAVKOVÉ FINANČNÉ OPERÁCIE</t>
  </si>
  <si>
    <t>CELKOM VÝDAVKY</t>
  </si>
  <si>
    <t xml:space="preserve">   </t>
  </si>
  <si>
    <t>Bežné výdavky v EUR</t>
  </si>
  <si>
    <t>Bežné výdavky  v EUR spolu</t>
  </si>
  <si>
    <t>Kapitálové výdavky v EUR</t>
  </si>
  <si>
    <t>Výdavkové finančné operácie v EUR</t>
  </si>
  <si>
    <t xml:space="preserve">BEŽNÉ VÝDAVKY SPOLU </t>
  </si>
  <si>
    <t>Výdavky spolu v EUR</t>
  </si>
  <si>
    <t>Školenia, kurzy, semináre, porady</t>
  </si>
  <si>
    <t>Údržba budovy, objektov a priestorov</t>
  </si>
  <si>
    <t xml:space="preserve">Údržba budov, objektov a ich častí </t>
  </si>
  <si>
    <t>04.4.3  Výstavba - Spoločný stavebný úrad</t>
  </si>
  <si>
    <t>04.4.3.</t>
  </si>
  <si>
    <t>Výstavba</t>
  </si>
  <si>
    <t xml:space="preserve">01.1.1.0 Správa obce </t>
  </si>
  <si>
    <t>Výpočtová technika</t>
  </si>
  <si>
    <t xml:space="preserve">Práca na dohodu - zberný dvor </t>
  </si>
  <si>
    <t>06.2.0 Rozvoj obcí - verejná zeleň</t>
  </si>
  <si>
    <t>Prevádzkové stroje - nákup</t>
  </si>
  <si>
    <t>Údržba prevádzkových zariadení</t>
  </si>
  <si>
    <t>01.1.1.</t>
  </si>
  <si>
    <t>08.2.0.</t>
  </si>
  <si>
    <t>Kancelársky nábytok</t>
  </si>
  <si>
    <t>Všeobecný material /vrátane sadeníc/</t>
  </si>
  <si>
    <t xml:space="preserve">              - kuchynské zariadenie</t>
  </si>
  <si>
    <t>Transfer pre iné organizácie - rímsk.kat. cirkev</t>
  </si>
  <si>
    <t>09.12.1 Základná škola</t>
  </si>
  <si>
    <t xml:space="preserve">                          - právne služby </t>
  </si>
  <si>
    <t>Poplatky - koncesionárske</t>
  </si>
  <si>
    <t>Špeciálne služby - bežné</t>
  </si>
  <si>
    <t xml:space="preserve">                          - príprava projektov</t>
  </si>
  <si>
    <t>Poštovné výdavky</t>
  </si>
  <si>
    <t>Transfer pre Slovenský Červený kríž</t>
  </si>
  <si>
    <t>Všeobecný materiál z dotácie na REGOB,RA</t>
  </si>
  <si>
    <t>Odmeny zamestn. mimoprac. pomeru - dohody a odvody</t>
  </si>
  <si>
    <t>Energia - elektická</t>
  </si>
  <si>
    <t xml:space="preserve">            - voda</t>
  </si>
  <si>
    <t>Kuchynské zariadenia - el. spotrebiče</t>
  </si>
  <si>
    <t>Potraviny - Škoská jedáleň</t>
  </si>
  <si>
    <t>Knihy, časopisy, noviny, učebnice, uč. pomôcky</t>
  </si>
  <si>
    <t>Poistenie požiarného vozidla a IVECO</t>
  </si>
  <si>
    <t xml:space="preserve">                            - Jánoskert</t>
  </si>
  <si>
    <t>Kultúrne podujatia  - deň obce</t>
  </si>
  <si>
    <t xml:space="preserve">                            - ostatné akcie</t>
  </si>
  <si>
    <t>Nákup výpočtovej techniky</t>
  </si>
  <si>
    <t>Rekonštrukcia oplotenia ZŠ</t>
  </si>
  <si>
    <t>Rekonštrukcia verejného osvetlenia</t>
  </si>
  <si>
    <t xml:space="preserve">Špeciálne služby </t>
  </si>
  <si>
    <t>Transfer pre OZ Inovare</t>
  </si>
  <si>
    <t xml:space="preserve">Stravovacie návyky dieťaťa - z dotácie </t>
  </si>
  <si>
    <t>Bežný rozpočet na rok 2020</t>
  </si>
  <si>
    <t>Bežný rozpočet na rok 2021</t>
  </si>
  <si>
    <t>Kapitálové  výdavky 2020</t>
  </si>
  <si>
    <t>Kapitálové  výdavky 2021</t>
  </si>
  <si>
    <t>08.4.0.0 Cintorín</t>
  </si>
  <si>
    <t>Prestavba a prístavba domu smútku</t>
  </si>
  <si>
    <t>03.2.0.0 Požiarna ochrana</t>
  </si>
  <si>
    <t>Prístavba a prestavba požiarnej zbrojnice</t>
  </si>
  <si>
    <t>Výdavkové FO na rok 2020</t>
  </si>
  <si>
    <t>Výdavkové FO na rok 2021</t>
  </si>
  <si>
    <t xml:space="preserve">Rozpočet           na rok 2020                 </t>
  </si>
  <si>
    <t xml:space="preserve">Rozpočet           na rok 2021                 </t>
  </si>
  <si>
    <t>Príprava projektovej dokumentácie</t>
  </si>
  <si>
    <r>
      <t xml:space="preserve">  </t>
    </r>
    <r>
      <rPr>
        <b/>
        <sz val="11"/>
        <rFont val="Arial"/>
        <family val="2"/>
        <charset val="238"/>
      </rPr>
      <t>ROZPOČET VÝDAVKOV OBCE BLATNÁ NA OSTROVE NA ROKY 2020-2022</t>
    </r>
  </si>
  <si>
    <t xml:space="preserve">Rozpočet           na rok 2022                 </t>
  </si>
  <si>
    <t>ROZPOČET VÝDAVKOV  OBCE BLATNÁ NA OSTROVE NA ROKY 2020 - 2022</t>
  </si>
  <si>
    <t>Výdavky na voľby v r. 2020  /z dotácie zo ŠR/</t>
  </si>
  <si>
    <t>01.3.3 Iné všeobecné služby - MATRIKA - dotácia</t>
  </si>
  <si>
    <t>Členský príspevok /v tom aj dotácia/</t>
  </si>
  <si>
    <t>Všeobecný materiál na archiváciu</t>
  </si>
  <si>
    <t>Vš.služby - čistenie verejných priestranstiev /aj zimné/</t>
  </si>
  <si>
    <t>Údržba miestnych komunikácií a chodníkov</t>
  </si>
  <si>
    <t>Všeobecný materiál, sadenice / z popl. R7 /</t>
  </si>
  <si>
    <t>Údržba verejnej zelene - orezávanie konárov</t>
  </si>
  <si>
    <t>Energia - elektrická en.</t>
  </si>
  <si>
    <t>Práca na dohodu /aj odvody/</t>
  </si>
  <si>
    <t>Knihy, časopisy</t>
  </si>
  <si>
    <t>Všeobecný materiál /v tom tvorivá dielňa, súťaže/</t>
  </si>
  <si>
    <t>Tarifný plat a príplatky k TP/ aj asistent/</t>
  </si>
  <si>
    <t>Potraviny - Škoská jedáleň z dotácie</t>
  </si>
  <si>
    <t>ROZPOČET VÝDAVKOV OBCE BLATNÁ NA OSTROVE NA ROKY 2020-2022</t>
  </si>
  <si>
    <t>Bežný rozpočet na rok 2022</t>
  </si>
  <si>
    <t>Kapitálové  výdavky 2022</t>
  </si>
  <si>
    <t>Výdavkové FO na rok 2022</t>
  </si>
  <si>
    <t>Odchodné, odstupné</t>
  </si>
  <si>
    <t>Údržba a aktualizácia softwéru</t>
  </si>
  <si>
    <t>Rekonštrukcia strechy ZŠ</t>
  </si>
  <si>
    <t>Všeobecný materiál (v tom dotácia)</t>
  </si>
  <si>
    <t>Pracovný odev, obuv (v tom dotácia)</t>
  </si>
  <si>
    <t>9.6.01 Školská jedáleň</t>
  </si>
  <si>
    <t>Rekonštrukcia školskej jedálne</t>
  </si>
  <si>
    <t>Všeobecné služby /napr. drvenie z popl.R7/</t>
  </si>
  <si>
    <t>Nákup budov</t>
  </si>
  <si>
    <t>01.1.1.0 Správa obce</t>
  </si>
  <si>
    <t>Nákupná pokuákžka pre dôchodcov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</si>
</sst>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Sk&quot;_-;\-* #,##0.00\ &quot;Sk&quot;_-;_-* &quot;-&quot;??\ &quot;Sk&quot;_-;_-@_-"/>
    <numFmt numFmtId="165" formatCode="_-* #,##0.00\ _S_k_-;\-* #,##0.00\ _S_k_-;_-* &quot;-&quot;??\ _S_k_-;_-@_-"/>
    <numFmt numFmtId="166" formatCode="_-* #,##0\ _S_k_-;\-* #,##0\ _S_k_-;_-* &quot;-&quot;??\ _S_k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Calibri"/>
      <family val="2"/>
      <charset val="238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b/>
      <sz val="13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4" fillId="0" borderId="5" xfId="0" applyFont="1" applyFill="1" applyBorder="1"/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6" xfId="0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8" xfId="0" applyFont="1" applyFill="1" applyBorder="1"/>
    <xf numFmtId="0" fontId="2" fillId="0" borderId="0" xfId="0" applyFont="1" applyFill="1" applyBorder="1"/>
    <xf numFmtId="0" fontId="2" fillId="0" borderId="9" xfId="0" applyFont="1" applyFill="1" applyBorder="1"/>
    <xf numFmtId="0" fontId="3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3" borderId="15" xfId="0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 applyAlignment="1">
      <alignment wrapText="1"/>
    </xf>
    <xf numFmtId="14" fontId="7" fillId="4" borderId="15" xfId="0" applyNumberFormat="1" applyFont="1" applyFill="1" applyBorder="1"/>
    <xf numFmtId="0" fontId="7" fillId="4" borderId="16" xfId="0" applyFont="1" applyFill="1" applyBorder="1" applyAlignment="1">
      <alignment horizontal="left"/>
    </xf>
    <xf numFmtId="0" fontId="7" fillId="4" borderId="18" xfId="0" applyFont="1" applyFill="1" applyBorder="1" applyAlignment="1">
      <alignment wrapText="1"/>
    </xf>
    <xf numFmtId="14" fontId="7" fillId="0" borderId="15" xfId="0" applyNumberFormat="1" applyFont="1" applyFill="1" applyBorder="1"/>
    <xf numFmtId="0" fontId="10" fillId="5" borderId="16" xfId="0" applyFont="1" applyFill="1" applyBorder="1" applyAlignment="1">
      <alignment horizontal="left"/>
    </xf>
    <xf numFmtId="0" fontId="10" fillId="5" borderId="18" xfId="0" applyFont="1" applyFill="1" applyBorder="1" applyAlignment="1">
      <alignment wrapText="1"/>
    </xf>
    <xf numFmtId="0" fontId="13" fillId="0" borderId="16" xfId="0" applyFont="1" applyFill="1" applyBorder="1" applyAlignment="1">
      <alignment horizontal="left"/>
    </xf>
    <xf numFmtId="0" fontId="13" fillId="0" borderId="18" xfId="0" applyFont="1" applyFill="1" applyBorder="1" applyAlignment="1">
      <alignment wrapText="1"/>
    </xf>
    <xf numFmtId="3" fontId="13" fillId="0" borderId="17" xfId="0" applyNumberFormat="1" applyFont="1" applyFill="1" applyBorder="1"/>
    <xf numFmtId="14" fontId="2" fillId="0" borderId="15" xfId="0" applyNumberFormat="1" applyFont="1" applyFill="1" applyBorder="1"/>
    <xf numFmtId="0" fontId="14" fillId="0" borderId="16" xfId="0" applyFont="1" applyFill="1" applyBorder="1" applyAlignment="1">
      <alignment horizontal="left"/>
    </xf>
    <xf numFmtId="0" fontId="14" fillId="0" borderId="18" xfId="0" applyFont="1" applyFill="1" applyBorder="1" applyAlignment="1">
      <alignment wrapText="1"/>
    </xf>
    <xf numFmtId="3" fontId="14" fillId="0" borderId="17" xfId="0" applyNumberFormat="1" applyFont="1" applyFill="1" applyBorder="1"/>
    <xf numFmtId="0" fontId="2" fillId="0" borderId="15" xfId="0" applyFont="1" applyFill="1" applyBorder="1"/>
    <xf numFmtId="3" fontId="14" fillId="0" borderId="16" xfId="0" applyNumberFormat="1" applyFont="1" applyFill="1" applyBorder="1" applyAlignment="1">
      <alignment horizontal="left"/>
    </xf>
    <xf numFmtId="3" fontId="13" fillId="0" borderId="16" xfId="0" applyNumberFormat="1" applyFont="1" applyFill="1" applyBorder="1" applyAlignment="1">
      <alignment horizontal="left"/>
    </xf>
    <xf numFmtId="0" fontId="6" fillId="0" borderId="15" xfId="0" applyFont="1" applyFill="1" applyBorder="1"/>
    <xf numFmtId="3" fontId="10" fillId="5" borderId="16" xfId="0" applyNumberFormat="1" applyFont="1" applyFill="1" applyBorder="1" applyAlignment="1">
      <alignment horizontal="left"/>
    </xf>
    <xf numFmtId="0" fontId="7" fillId="0" borderId="19" xfId="0" applyFont="1" applyFill="1" applyBorder="1"/>
    <xf numFmtId="0" fontId="7" fillId="5" borderId="16" xfId="0" applyFont="1" applyFill="1" applyBorder="1" applyAlignment="1">
      <alignment horizontal="left"/>
    </xf>
    <xf numFmtId="0" fontId="7" fillId="5" borderId="18" xfId="0" applyFont="1" applyFill="1" applyBorder="1"/>
    <xf numFmtId="0" fontId="13" fillId="0" borderId="15" xfId="0" applyFont="1" applyFill="1" applyBorder="1"/>
    <xf numFmtId="0" fontId="13" fillId="0" borderId="18" xfId="0" applyFont="1" applyFill="1" applyBorder="1"/>
    <xf numFmtId="0" fontId="7" fillId="0" borderId="15" xfId="0" applyFont="1" applyFill="1" applyBorder="1"/>
    <xf numFmtId="0" fontId="2" fillId="0" borderId="20" xfId="0" applyFont="1" applyFill="1" applyBorder="1"/>
    <xf numFmtId="3" fontId="14" fillId="0" borderId="21" xfId="0" applyNumberFormat="1" applyFont="1" applyFill="1" applyBorder="1" applyAlignment="1">
      <alignment horizontal="left"/>
    </xf>
    <xf numFmtId="0" fontId="14" fillId="0" borderId="22" xfId="0" applyFont="1" applyFill="1" applyBorder="1" applyAlignment="1">
      <alignment wrapText="1"/>
    </xf>
    <xf numFmtId="0" fontId="10" fillId="5" borderId="18" xfId="0" applyFont="1" applyFill="1" applyBorder="1"/>
    <xf numFmtId="0" fontId="14" fillId="0" borderId="17" xfId="0" applyFont="1" applyFill="1" applyBorder="1"/>
    <xf numFmtId="0" fontId="13" fillId="0" borderId="19" xfId="0" applyFont="1" applyFill="1" applyBorder="1"/>
    <xf numFmtId="0" fontId="2" fillId="0" borderId="24" xfId="0" applyFont="1" applyFill="1" applyBorder="1"/>
    <xf numFmtId="0" fontId="14" fillId="0" borderId="25" xfId="0" applyFont="1" applyFill="1" applyBorder="1" applyAlignment="1">
      <alignment horizontal="left"/>
    </xf>
    <xf numFmtId="0" fontId="14" fillId="0" borderId="25" xfId="0" applyFont="1" applyFill="1" applyBorder="1" applyAlignment="1">
      <alignment wrapText="1"/>
    </xf>
    <xf numFmtId="0" fontId="14" fillId="0" borderId="16" xfId="0" applyFont="1" applyFill="1" applyBorder="1" applyAlignment="1">
      <alignment wrapText="1"/>
    </xf>
    <xf numFmtId="0" fontId="10" fillId="5" borderId="16" xfId="0" applyFont="1" applyFill="1" applyBorder="1"/>
    <xf numFmtId="0" fontId="2" fillId="0" borderId="21" xfId="0" applyFont="1" applyFill="1" applyBorder="1"/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wrapText="1"/>
    </xf>
    <xf numFmtId="3" fontId="2" fillId="0" borderId="16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 wrapText="1"/>
    </xf>
    <xf numFmtId="0" fontId="8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7" fillId="4" borderId="15" xfId="0" applyFont="1" applyFill="1" applyBorder="1"/>
    <xf numFmtId="0" fontId="7" fillId="4" borderId="16" xfId="0" applyFont="1" applyFill="1" applyBorder="1" applyAlignment="1">
      <alignment wrapText="1"/>
    </xf>
    <xf numFmtId="3" fontId="12" fillId="4" borderId="17" xfId="0" applyNumberFormat="1" applyFont="1" applyFill="1" applyBorder="1"/>
    <xf numFmtId="0" fontId="2" fillId="0" borderId="18" xfId="0" applyFont="1" applyFill="1" applyBorder="1"/>
    <xf numFmtId="0" fontId="13" fillId="0" borderId="17" xfId="0" applyFont="1" applyFill="1" applyBorder="1"/>
    <xf numFmtId="0" fontId="10" fillId="4" borderId="15" xfId="0" applyFont="1" applyFill="1" applyBorder="1"/>
    <xf numFmtId="0" fontId="10" fillId="4" borderId="16" xfId="0" applyFont="1" applyFill="1" applyBorder="1" applyAlignment="1">
      <alignment horizontal="left"/>
    </xf>
    <xf numFmtId="0" fontId="10" fillId="4" borderId="16" xfId="0" applyFont="1" applyFill="1" applyBorder="1" applyAlignment="1">
      <alignment wrapText="1"/>
    </xf>
    <xf numFmtId="3" fontId="10" fillId="4" borderId="17" xfId="0" applyNumberFormat="1" applyFont="1" applyFill="1" applyBorder="1"/>
    <xf numFmtId="0" fontId="14" fillId="0" borderId="18" xfId="0" applyFont="1" applyFill="1" applyBorder="1"/>
    <xf numFmtId="3" fontId="10" fillId="0" borderId="17" xfId="0" applyNumberFormat="1" applyFont="1" applyFill="1" applyBorder="1"/>
    <xf numFmtId="0" fontId="2" fillId="0" borderId="16" xfId="0" applyFont="1" applyFill="1" applyBorder="1"/>
    <xf numFmtId="0" fontId="14" fillId="0" borderId="26" xfId="0" applyFont="1" applyFill="1" applyBorder="1"/>
    <xf numFmtId="3" fontId="2" fillId="0" borderId="17" xfId="0" applyNumberFormat="1" applyFont="1" applyFill="1" applyBorder="1"/>
    <xf numFmtId="0" fontId="10" fillId="4" borderId="15" xfId="0" applyNumberFormat="1" applyFont="1" applyFill="1" applyBorder="1"/>
    <xf numFmtId="0" fontId="13" fillId="4" borderId="16" xfId="0" applyFont="1" applyFill="1" applyBorder="1" applyAlignment="1">
      <alignment horizontal="left"/>
    </xf>
    <xf numFmtId="0" fontId="13" fillId="4" borderId="16" xfId="0" applyFont="1" applyFill="1" applyBorder="1" applyAlignment="1">
      <alignment wrapText="1"/>
    </xf>
    <xf numFmtId="3" fontId="10" fillId="3" borderId="16" xfId="0" applyNumberFormat="1" applyFont="1" applyFill="1" applyBorder="1" applyAlignment="1">
      <alignment horizontal="left"/>
    </xf>
    <xf numFmtId="3" fontId="10" fillId="3" borderId="17" xfId="0" applyNumberFormat="1" applyFont="1" applyFill="1" applyBorder="1"/>
    <xf numFmtId="0" fontId="10" fillId="0" borderId="0" xfId="0" applyFont="1" applyFill="1"/>
    <xf numFmtId="0" fontId="10" fillId="6" borderId="0" xfId="0" applyFont="1" applyFill="1"/>
    <xf numFmtId="0" fontId="2" fillId="4" borderId="16" xfId="0" applyFont="1" applyFill="1" applyBorder="1" applyAlignment="1">
      <alignment wrapText="1"/>
    </xf>
    <xf numFmtId="0" fontId="2" fillId="0" borderId="17" xfId="0" applyFont="1" applyFill="1" applyBorder="1"/>
    <xf numFmtId="0" fontId="10" fillId="3" borderId="16" xfId="0" applyFont="1" applyFill="1" applyBorder="1"/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wrapText="1"/>
    </xf>
    <xf numFmtId="0" fontId="2" fillId="0" borderId="28" xfId="0" applyFont="1" applyFill="1" applyBorder="1"/>
    <xf numFmtId="3" fontId="10" fillId="3" borderId="16" xfId="0" applyNumberFormat="1" applyFont="1" applyFill="1" applyBorder="1" applyAlignment="1">
      <alignment horizontal="center"/>
    </xf>
    <xf numFmtId="0" fontId="10" fillId="3" borderId="18" xfId="0" applyFont="1" applyFill="1" applyBorder="1"/>
    <xf numFmtId="0" fontId="2" fillId="6" borderId="0" xfId="0" applyFont="1" applyFill="1"/>
    <xf numFmtId="3" fontId="10" fillId="4" borderId="16" xfId="0" applyNumberFormat="1" applyFont="1" applyFill="1" applyBorder="1" applyAlignment="1">
      <alignment horizontal="left"/>
    </xf>
    <xf numFmtId="0" fontId="10" fillId="4" borderId="18" xfId="0" applyFont="1" applyFill="1" applyBorder="1" applyAlignment="1">
      <alignment wrapText="1"/>
    </xf>
    <xf numFmtId="0" fontId="10" fillId="0" borderId="15" xfId="0" applyFont="1" applyFill="1" applyBorder="1"/>
    <xf numFmtId="0" fontId="2" fillId="0" borderId="28" xfId="0" applyFont="1" applyFill="1" applyBorder="1" applyAlignment="1">
      <alignment wrapText="1"/>
    </xf>
    <xf numFmtId="0" fontId="2" fillId="0" borderId="29" xfId="0" applyFont="1" applyFill="1" applyBorder="1"/>
    <xf numFmtId="0" fontId="10" fillId="3" borderId="28" xfId="0" applyFont="1" applyFill="1" applyBorder="1" applyAlignment="1">
      <alignment wrapText="1"/>
    </xf>
    <xf numFmtId="3" fontId="13" fillId="0" borderId="30" xfId="0" applyNumberFormat="1" applyFont="1" applyFill="1" applyBorder="1" applyAlignment="1">
      <alignment horizontal="left"/>
    </xf>
    <xf numFmtId="0" fontId="7" fillId="0" borderId="31" xfId="0" applyFont="1" applyFill="1" applyBorder="1"/>
    <xf numFmtId="0" fontId="13" fillId="0" borderId="32" xfId="0" applyFont="1" applyFill="1" applyBorder="1" applyAlignment="1">
      <alignment wrapText="1"/>
    </xf>
    <xf numFmtId="0" fontId="7" fillId="0" borderId="34" xfId="0" applyFont="1" applyFill="1" applyBorder="1"/>
    <xf numFmtId="0" fontId="13" fillId="0" borderId="35" xfId="0" applyFont="1" applyFill="1" applyBorder="1" applyAlignment="1">
      <alignment horizontal="left"/>
    </xf>
    <xf numFmtId="0" fontId="13" fillId="0" borderId="34" xfId="0" applyFont="1" applyFill="1" applyBorder="1" applyAlignment="1">
      <alignment wrapText="1"/>
    </xf>
    <xf numFmtId="0" fontId="7" fillId="3" borderId="24" xfId="0" applyFont="1" applyFill="1" applyBorder="1"/>
    <xf numFmtId="0" fontId="13" fillId="3" borderId="25" xfId="0" applyFont="1" applyFill="1" applyBorder="1" applyAlignment="1">
      <alignment horizontal="left"/>
    </xf>
    <xf numFmtId="0" fontId="13" fillId="3" borderId="25" xfId="0" applyFont="1" applyFill="1" applyBorder="1" applyAlignment="1">
      <alignment wrapText="1"/>
    </xf>
    <xf numFmtId="0" fontId="2" fillId="4" borderId="16" xfId="0" applyFont="1" applyFill="1" applyBorder="1" applyAlignment="1">
      <alignment horizontal="left"/>
    </xf>
    <xf numFmtId="0" fontId="12" fillId="4" borderId="18" xfId="0" applyFont="1" applyFill="1" applyBorder="1" applyAlignment="1">
      <alignment wrapText="1"/>
    </xf>
    <xf numFmtId="0" fontId="7" fillId="3" borderId="15" xfId="0" applyFont="1" applyFill="1" applyBorder="1"/>
    <xf numFmtId="0" fontId="2" fillId="3" borderId="16" xfId="0" applyFont="1" applyFill="1" applyBorder="1" applyAlignment="1">
      <alignment horizontal="left"/>
    </xf>
    <xf numFmtId="0" fontId="2" fillId="3" borderId="36" xfId="0" applyFont="1" applyFill="1" applyBorder="1" applyAlignment="1">
      <alignment wrapText="1"/>
    </xf>
    <xf numFmtId="0" fontId="11" fillId="4" borderId="16" xfId="0" applyFont="1" applyFill="1" applyBorder="1" applyAlignment="1">
      <alignment horizontal="left"/>
    </xf>
    <xf numFmtId="0" fontId="11" fillId="4" borderId="36" xfId="0" applyFont="1" applyFill="1" applyBorder="1" applyAlignment="1">
      <alignment wrapText="1"/>
    </xf>
    <xf numFmtId="49" fontId="14" fillId="0" borderId="16" xfId="1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7" fillId="4" borderId="36" xfId="0" applyFont="1" applyFill="1" applyBorder="1" applyAlignment="1">
      <alignment wrapText="1"/>
    </xf>
    <xf numFmtId="0" fontId="2" fillId="0" borderId="37" xfId="0" applyFont="1" applyFill="1" applyBorder="1" applyAlignment="1">
      <alignment horizontal="left"/>
    </xf>
    <xf numFmtId="0" fontId="2" fillId="0" borderId="36" xfId="0" applyFont="1" applyFill="1" applyBorder="1" applyAlignment="1">
      <alignment wrapText="1"/>
    </xf>
    <xf numFmtId="0" fontId="10" fillId="0" borderId="15" xfId="0" applyNumberFormat="1" applyFont="1" applyFill="1" applyBorder="1" applyAlignment="1">
      <alignment horizontal="left"/>
    </xf>
    <xf numFmtId="0" fontId="14" fillId="0" borderId="18" xfId="0" applyNumberFormat="1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2" fillId="4" borderId="36" xfId="0" applyFont="1" applyFill="1" applyBorder="1" applyAlignment="1">
      <alignment wrapText="1"/>
    </xf>
    <xf numFmtId="0" fontId="15" fillId="0" borderId="18" xfId="0" applyFont="1" applyBorder="1"/>
    <xf numFmtId="0" fontId="15" fillId="0" borderId="38" xfId="0" applyFont="1" applyFill="1" applyBorder="1"/>
    <xf numFmtId="0" fontId="7" fillId="4" borderId="39" xfId="0" applyFont="1" applyFill="1" applyBorder="1"/>
    <xf numFmtId="0" fontId="10" fillId="4" borderId="40" xfId="0" applyFont="1" applyFill="1" applyBorder="1" applyAlignment="1">
      <alignment horizontal="left"/>
    </xf>
    <xf numFmtId="0" fontId="2" fillId="4" borderId="41" xfId="0" applyFont="1" applyFill="1" applyBorder="1" applyAlignment="1">
      <alignment wrapText="1"/>
    </xf>
    <xf numFmtId="0" fontId="13" fillId="0" borderId="30" xfId="0" applyFont="1" applyFill="1" applyBorder="1" applyAlignment="1">
      <alignment horizontal="left"/>
    </xf>
    <xf numFmtId="0" fontId="15" fillId="0" borderId="29" xfId="0" applyFont="1" applyBorder="1" applyAlignment="1"/>
    <xf numFmtId="0" fontId="13" fillId="0" borderId="25" xfId="0" applyFont="1" applyFill="1" applyBorder="1" applyAlignment="1">
      <alignment horizontal="left"/>
    </xf>
    <xf numFmtId="0" fontId="15" fillId="0" borderId="29" xfId="0" applyFont="1" applyBorder="1"/>
    <xf numFmtId="0" fontId="15" fillId="0" borderId="42" xfId="0" applyFont="1" applyBorder="1" applyAlignment="1"/>
    <xf numFmtId="0" fontId="15" fillId="0" borderId="42" xfId="0" applyFont="1" applyBorder="1"/>
    <xf numFmtId="0" fontId="15" fillId="0" borderId="18" xfId="0" applyFont="1" applyFill="1" applyBorder="1"/>
    <xf numFmtId="0" fontId="15" fillId="0" borderId="43" xfId="0" applyFont="1" applyBorder="1"/>
    <xf numFmtId="3" fontId="2" fillId="0" borderId="0" xfId="0" applyNumberFormat="1" applyFont="1" applyFill="1"/>
    <xf numFmtId="14" fontId="7" fillId="0" borderId="19" xfId="0" applyNumberFormat="1" applyFont="1" applyFill="1" applyBorder="1"/>
    <xf numFmtId="0" fontId="4" fillId="0" borderId="7" xfId="0" applyFont="1" applyFill="1" applyBorder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8" xfId="0" applyFont="1" applyFill="1" applyBorder="1"/>
    <xf numFmtId="0" fontId="0" fillId="0" borderId="0" xfId="0" applyBorder="1"/>
    <xf numFmtId="0" fontId="17" fillId="0" borderId="0" xfId="0" applyFont="1" applyBorder="1" applyAlignment="1">
      <alignment horizontal="left" indent="1"/>
    </xf>
    <xf numFmtId="164" fontId="0" fillId="0" borderId="54" xfId="0" applyNumberFormat="1" applyBorder="1" applyAlignment="1">
      <alignment horizontal="left" indent="1"/>
    </xf>
    <xf numFmtId="0" fontId="17" fillId="0" borderId="55" xfId="0" applyFont="1" applyBorder="1" applyAlignment="1">
      <alignment horizontal="left" indent="1"/>
    </xf>
    <xf numFmtId="0" fontId="17" fillId="0" borderId="21" xfId="0" applyFont="1" applyBorder="1" applyAlignment="1">
      <alignment horizontal="left" indent="1"/>
    </xf>
    <xf numFmtId="0" fontId="17" fillId="0" borderId="56" xfId="0" applyFont="1" applyBorder="1" applyAlignment="1">
      <alignment horizontal="left" indent="1"/>
    </xf>
    <xf numFmtId="164" fontId="0" fillId="0" borderId="52" xfId="0" applyNumberFormat="1" applyBorder="1" applyAlignment="1">
      <alignment horizontal="left" indent="1"/>
    </xf>
    <xf numFmtId="0" fontId="17" fillId="0" borderId="19" xfId="0" applyFont="1" applyBorder="1" applyAlignment="1">
      <alignment horizontal="left" indent="1"/>
    </xf>
    <xf numFmtId="0" fontId="17" fillId="0" borderId="16" xfId="0" applyFont="1" applyBorder="1" applyAlignment="1">
      <alignment horizontal="left" indent="1"/>
    </xf>
    <xf numFmtId="0" fontId="17" fillId="0" borderId="57" xfId="0" applyFont="1" applyBorder="1" applyAlignment="1">
      <alignment horizontal="left" indent="1"/>
    </xf>
    <xf numFmtId="2" fontId="0" fillId="0" borderId="54" xfId="0" applyNumberFormat="1" applyBorder="1" applyAlignment="1">
      <alignment horizontal="left" indent="1"/>
    </xf>
    <xf numFmtId="0" fontId="17" fillId="0" borderId="47" xfId="0" applyFont="1" applyBorder="1" applyAlignment="1">
      <alignment horizontal="left" indent="1"/>
    </xf>
    <xf numFmtId="0" fontId="17" fillId="0" borderId="48" xfId="0" applyFont="1" applyBorder="1" applyAlignment="1">
      <alignment horizontal="left" indent="1"/>
    </xf>
    <xf numFmtId="14" fontId="0" fillId="0" borderId="54" xfId="0" applyNumberFormat="1" applyBorder="1" applyAlignment="1">
      <alignment horizontal="left" indent="1"/>
    </xf>
    <xf numFmtId="16" fontId="0" fillId="0" borderId="52" xfId="0" applyNumberFormat="1" applyBorder="1" applyAlignment="1">
      <alignment horizontal="left" indent="1"/>
    </xf>
    <xf numFmtId="164" fontId="0" fillId="0" borderId="53" xfId="0" applyNumberFormat="1" applyBorder="1" applyAlignment="1">
      <alignment horizontal="left" indent="1"/>
    </xf>
    <xf numFmtId="0" fontId="17" fillId="0" borderId="35" xfId="0" applyFont="1" applyBorder="1" applyAlignment="1">
      <alignment horizontal="left" indent="1"/>
    </xf>
    <xf numFmtId="0" fontId="17" fillId="0" borderId="50" xfId="0" applyFont="1" applyBorder="1" applyAlignment="1">
      <alignment horizontal="left" indent="1"/>
    </xf>
    <xf numFmtId="0" fontId="4" fillId="0" borderId="0" xfId="0" applyFont="1" applyFill="1" applyBorder="1"/>
    <xf numFmtId="0" fontId="17" fillId="0" borderId="0" xfId="0" applyFont="1"/>
    <xf numFmtId="0" fontId="14" fillId="2" borderId="16" xfId="0" applyFont="1" applyFill="1" applyBorder="1" applyAlignment="1">
      <alignment horizontal="left"/>
    </xf>
    <xf numFmtId="0" fontId="14" fillId="2" borderId="18" xfId="0" applyFont="1" applyFill="1" applyBorder="1"/>
    <xf numFmtId="0" fontId="2" fillId="0" borderId="55" xfId="0" applyFont="1" applyFill="1" applyBorder="1"/>
    <xf numFmtId="0" fontId="7" fillId="2" borderId="19" xfId="0" applyFont="1" applyFill="1" applyBorder="1"/>
    <xf numFmtId="0" fontId="13" fillId="0" borderId="59" xfId="0" applyFont="1" applyFill="1" applyBorder="1" applyAlignment="1">
      <alignment horizontal="left"/>
    </xf>
    <xf numFmtId="0" fontId="2" fillId="0" borderId="60" xfId="0" applyFont="1" applyFill="1" applyBorder="1"/>
    <xf numFmtId="3" fontId="13" fillId="0" borderId="59" xfId="0" applyNumberFormat="1" applyFont="1" applyFill="1" applyBorder="1" applyAlignment="1">
      <alignment horizontal="left"/>
    </xf>
    <xf numFmtId="0" fontId="10" fillId="4" borderId="39" xfId="0" applyFont="1" applyFill="1" applyBorder="1"/>
    <xf numFmtId="0" fontId="10" fillId="4" borderId="25" xfId="0" applyFont="1" applyFill="1" applyBorder="1" applyAlignment="1">
      <alignment horizontal="left"/>
    </xf>
    <xf numFmtId="0" fontId="10" fillId="4" borderId="25" xfId="0" applyFont="1" applyFill="1" applyBorder="1" applyAlignment="1">
      <alignment wrapText="1"/>
    </xf>
    <xf numFmtId="0" fontId="7" fillId="0" borderId="61" xfId="0" applyFont="1" applyFill="1" applyBorder="1"/>
    <xf numFmtId="0" fontId="1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1" fillId="3" borderId="62" xfId="0" applyFont="1" applyFill="1" applyBorder="1"/>
    <xf numFmtId="0" fontId="2" fillId="3" borderId="63" xfId="0" applyFont="1" applyFill="1" applyBorder="1" applyAlignment="1">
      <alignment horizontal="left"/>
    </xf>
    <xf numFmtId="0" fontId="2" fillId="3" borderId="63" xfId="0" applyFont="1" applyFill="1" applyBorder="1" applyAlignment="1">
      <alignment wrapText="1"/>
    </xf>
    <xf numFmtId="14" fontId="7" fillId="0" borderId="61" xfId="0" applyNumberFormat="1" applyFont="1" applyFill="1" applyBorder="1"/>
    <xf numFmtId="3" fontId="2" fillId="0" borderId="59" xfId="0" applyNumberFormat="1" applyFont="1" applyFill="1" applyBorder="1" applyAlignment="1">
      <alignment horizontal="left"/>
    </xf>
    <xf numFmtId="0" fontId="2" fillId="0" borderId="38" xfId="0" applyFont="1" applyFill="1" applyBorder="1" applyAlignment="1">
      <alignment wrapText="1"/>
    </xf>
    <xf numFmtId="3" fontId="2" fillId="0" borderId="33" xfId="0" applyNumberFormat="1" applyFont="1" applyFill="1" applyBorder="1"/>
    <xf numFmtId="0" fontId="16" fillId="0" borderId="1" xfId="0" applyFont="1" applyFill="1" applyBorder="1" applyAlignment="1">
      <alignment horizontal="center"/>
    </xf>
    <xf numFmtId="0" fontId="6" fillId="0" borderId="67" xfId="0" applyFont="1" applyFill="1" applyBorder="1"/>
    <xf numFmtId="166" fontId="17" fillId="0" borderId="51" xfId="1" applyNumberFormat="1" applyFont="1" applyBorder="1" applyAlignment="1">
      <alignment horizontal="left" indent="1"/>
    </xf>
    <xf numFmtId="166" fontId="17" fillId="0" borderId="30" xfId="1" applyNumberFormat="1" applyFont="1" applyBorder="1" applyAlignment="1">
      <alignment horizontal="left" indent="1"/>
    </xf>
    <xf numFmtId="3" fontId="2" fillId="0" borderId="72" xfId="0" applyNumberFormat="1" applyFont="1" applyFill="1" applyBorder="1" applyAlignment="1">
      <alignment horizontal="left"/>
    </xf>
    <xf numFmtId="0" fontId="2" fillId="0" borderId="73" xfId="0" applyFont="1" applyFill="1" applyBorder="1" applyAlignment="1">
      <alignment wrapText="1"/>
    </xf>
    <xf numFmtId="0" fontId="9" fillId="7" borderId="64" xfId="0" applyFont="1" applyFill="1" applyBorder="1" applyAlignment="1">
      <alignment horizontal="center" vertical="center" wrapText="1"/>
    </xf>
    <xf numFmtId="14" fontId="7" fillId="4" borderId="19" xfId="0" applyNumberFormat="1" applyFont="1" applyFill="1" applyBorder="1"/>
    <xf numFmtId="0" fontId="14" fillId="0" borderId="73" xfId="0" applyFont="1" applyFill="1" applyBorder="1" applyAlignment="1">
      <alignment wrapText="1"/>
    </xf>
    <xf numFmtId="0" fontId="8" fillId="7" borderId="76" xfId="0" applyFont="1" applyFill="1" applyBorder="1" applyAlignment="1">
      <alignment horizontal="left" vertical="center"/>
    </xf>
    <xf numFmtId="0" fontId="2" fillId="4" borderId="72" xfId="0" applyFont="1" applyFill="1" applyBorder="1" applyAlignment="1">
      <alignment horizontal="left"/>
    </xf>
    <xf numFmtId="166" fontId="17" fillId="0" borderId="79" xfId="1" applyNumberFormat="1" applyFont="1" applyBorder="1" applyAlignment="1">
      <alignment horizontal="left" indent="1"/>
    </xf>
    <xf numFmtId="164" fontId="0" fillId="0" borderId="82" xfId="0" applyNumberFormat="1" applyBorder="1" applyAlignment="1">
      <alignment horizontal="left" indent="1"/>
    </xf>
    <xf numFmtId="0" fontId="16" fillId="0" borderId="48" xfId="0" applyFont="1" applyFill="1" applyBorder="1" applyAlignment="1"/>
    <xf numFmtId="0" fontId="0" fillId="0" borderId="0" xfId="0" applyAlignment="1">
      <alignment horizontal="left"/>
    </xf>
    <xf numFmtId="0" fontId="0" fillId="0" borderId="29" xfId="0" applyBorder="1"/>
    <xf numFmtId="3" fontId="19" fillId="8" borderId="58" xfId="0" applyNumberFormat="1" applyFont="1" applyFill="1" applyBorder="1" applyAlignment="1">
      <alignment horizontal="center" vertical="center" wrapText="1"/>
    </xf>
    <xf numFmtId="0" fontId="3" fillId="8" borderId="68" xfId="0" applyFont="1" applyFill="1" applyBorder="1" applyAlignment="1">
      <alignment vertical="center"/>
    </xf>
    <xf numFmtId="0" fontId="3" fillId="8" borderId="69" xfId="0" applyFont="1" applyFill="1" applyBorder="1" applyAlignment="1">
      <alignment horizontal="left" vertical="center"/>
    </xf>
    <xf numFmtId="0" fontId="8" fillId="8" borderId="70" xfId="0" applyFont="1" applyFill="1" applyBorder="1" applyAlignment="1">
      <alignment vertical="center" wrapText="1"/>
    </xf>
    <xf numFmtId="0" fontId="20" fillId="8" borderId="64" xfId="0" applyFont="1" applyFill="1" applyBorder="1" applyAlignment="1">
      <alignment horizontal="center" vertical="center" wrapText="1"/>
    </xf>
    <xf numFmtId="3" fontId="3" fillId="3" borderId="33" xfId="0" applyNumberFormat="1" applyFont="1" applyFill="1" applyBorder="1"/>
    <xf numFmtId="166" fontId="0" fillId="0" borderId="29" xfId="1" applyNumberFormat="1" applyFont="1" applyBorder="1"/>
    <xf numFmtId="0" fontId="20" fillId="0" borderId="0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166" fontId="21" fillId="3" borderId="78" xfId="0" applyNumberFormat="1" applyFont="1" applyFill="1" applyBorder="1" applyAlignment="1"/>
    <xf numFmtId="166" fontId="10" fillId="3" borderId="17" xfId="1" applyNumberFormat="1" applyFont="1" applyFill="1" applyBorder="1" applyAlignment="1">
      <alignment horizontal="right"/>
    </xf>
    <xf numFmtId="166" fontId="11" fillId="4" borderId="17" xfId="1" applyNumberFormat="1" applyFont="1" applyFill="1" applyBorder="1"/>
    <xf numFmtId="166" fontId="12" fillId="5" borderId="17" xfId="1" applyNumberFormat="1" applyFont="1" applyFill="1" applyBorder="1"/>
    <xf numFmtId="166" fontId="13" fillId="0" borderId="17" xfId="1" applyNumberFormat="1" applyFont="1" applyFill="1" applyBorder="1"/>
    <xf numFmtId="166" fontId="10" fillId="5" borderId="17" xfId="1" applyNumberFormat="1" applyFont="1" applyFill="1" applyBorder="1"/>
    <xf numFmtId="166" fontId="14" fillId="0" borderId="17" xfId="1" applyNumberFormat="1" applyFont="1" applyFill="1" applyBorder="1"/>
    <xf numFmtId="166" fontId="14" fillId="0" borderId="23" xfId="1" applyNumberFormat="1" applyFont="1" applyFill="1" applyBorder="1"/>
    <xf numFmtId="166" fontId="14" fillId="2" borderId="17" xfId="1" applyNumberFormat="1" applyFont="1" applyFill="1" applyBorder="1"/>
    <xf numFmtId="166" fontId="14" fillId="0" borderId="13" xfId="1" applyNumberFormat="1" applyFont="1" applyFill="1" applyBorder="1"/>
    <xf numFmtId="166" fontId="10" fillId="3" borderId="17" xfId="1" applyNumberFormat="1" applyFont="1" applyFill="1" applyBorder="1"/>
    <xf numFmtId="166" fontId="10" fillId="4" borderId="17" xfId="1" applyNumberFormat="1" applyFont="1" applyFill="1" applyBorder="1"/>
    <xf numFmtId="166" fontId="12" fillId="4" borderId="17" xfId="1" applyNumberFormat="1" applyFont="1" applyFill="1" applyBorder="1"/>
    <xf numFmtId="166" fontId="11" fillId="0" borderId="33" xfId="1" applyNumberFormat="1" applyFont="1" applyFill="1" applyBorder="1"/>
    <xf numFmtId="166" fontId="11" fillId="0" borderId="34" xfId="1" applyNumberFormat="1" applyFont="1" applyFill="1" applyBorder="1"/>
    <xf numFmtId="166" fontId="11" fillId="3" borderId="13" xfId="1" applyNumberFormat="1" applyFont="1" applyFill="1" applyBorder="1"/>
    <xf numFmtId="166" fontId="13" fillId="0" borderId="33" xfId="1" applyNumberFormat="1" applyFont="1" applyFill="1" applyBorder="1"/>
    <xf numFmtId="166" fontId="10" fillId="4" borderId="13" xfId="1" applyNumberFormat="1" applyFont="1" applyFill="1" applyBorder="1"/>
    <xf numFmtId="166" fontId="10" fillId="0" borderId="17" xfId="1" applyNumberFormat="1" applyFont="1" applyFill="1" applyBorder="1"/>
    <xf numFmtId="0" fontId="2" fillId="0" borderId="86" xfId="0" applyFont="1" applyFill="1" applyBorder="1" applyAlignment="1">
      <alignment wrapText="1"/>
    </xf>
    <xf numFmtId="0" fontId="2" fillId="4" borderId="22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3" fontId="2" fillId="0" borderId="29" xfId="0" applyNumberFormat="1" applyFont="1" applyFill="1" applyBorder="1" applyAlignment="1">
      <alignment horizontal="left"/>
    </xf>
    <xf numFmtId="3" fontId="2" fillId="2" borderId="29" xfId="0" applyNumberFormat="1" applyFont="1" applyFill="1" applyBorder="1" applyAlignment="1">
      <alignment horizontal="left"/>
    </xf>
    <xf numFmtId="3" fontId="2" fillId="0" borderId="43" xfId="0" applyNumberFormat="1" applyFont="1" applyFill="1" applyBorder="1" applyAlignment="1">
      <alignment horizontal="left"/>
    </xf>
    <xf numFmtId="0" fontId="2" fillId="0" borderId="87" xfId="0" applyFont="1" applyFill="1" applyBorder="1" applyAlignment="1">
      <alignment wrapText="1"/>
    </xf>
    <xf numFmtId="3" fontId="3" fillId="3" borderId="66" xfId="0" applyNumberFormat="1" applyFont="1" applyFill="1" applyBorder="1"/>
    <xf numFmtId="0" fontId="0" fillId="0" borderId="88" xfId="0" applyBorder="1"/>
    <xf numFmtId="0" fontId="0" fillId="0" borderId="3" xfId="0" applyBorder="1"/>
    <xf numFmtId="14" fontId="2" fillId="0" borderId="89" xfId="0" applyNumberFormat="1" applyFont="1" applyFill="1" applyBorder="1"/>
    <xf numFmtId="14" fontId="2" fillId="0" borderId="90" xfId="0" applyNumberFormat="1" applyFont="1" applyFill="1" applyBorder="1"/>
    <xf numFmtId="17" fontId="10" fillId="4" borderId="55" xfId="0" applyNumberFormat="1" applyFont="1" applyFill="1" applyBorder="1"/>
    <xf numFmtId="14" fontId="2" fillId="2" borderId="90" xfId="0" applyNumberFormat="1" applyFont="1" applyFill="1" applyBorder="1"/>
    <xf numFmtId="14" fontId="10" fillId="4" borderId="19" xfId="0" applyNumberFormat="1" applyFont="1" applyFill="1" applyBorder="1"/>
    <xf numFmtId="3" fontId="2" fillId="2" borderId="16" xfId="0" applyNumberFormat="1" applyFont="1" applyFill="1" applyBorder="1" applyAlignment="1">
      <alignment horizontal="left"/>
    </xf>
    <xf numFmtId="0" fontId="10" fillId="4" borderId="90" xfId="0" applyNumberFormat="1" applyFont="1" applyFill="1" applyBorder="1"/>
    <xf numFmtId="0" fontId="12" fillId="4" borderId="17" xfId="0" applyFont="1" applyFill="1" applyBorder="1"/>
    <xf numFmtId="166" fontId="17" fillId="0" borderId="30" xfId="1" applyNumberFormat="1" applyFont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15" fillId="2" borderId="42" xfId="0" applyFont="1" applyFill="1" applyBorder="1" applyAlignment="1"/>
    <xf numFmtId="166" fontId="13" fillId="2" borderId="17" xfId="1" applyNumberFormat="1" applyFont="1" applyFill="1" applyBorder="1"/>
    <xf numFmtId="0" fontId="13" fillId="0" borderId="21" xfId="0" applyFont="1" applyFill="1" applyBorder="1" applyAlignment="1">
      <alignment horizontal="left"/>
    </xf>
    <xf numFmtId="0" fontId="15" fillId="0" borderId="22" xfId="0" applyFont="1" applyBorder="1"/>
    <xf numFmtId="166" fontId="13" fillId="0" borderId="23" xfId="1" applyNumberFormat="1" applyFont="1" applyFill="1" applyBorder="1"/>
    <xf numFmtId="0" fontId="7" fillId="2" borderId="0" xfId="0" applyFont="1" applyFill="1"/>
    <xf numFmtId="14" fontId="2" fillId="0" borderId="55" xfId="0" applyNumberFormat="1" applyFont="1" applyFill="1" applyBorder="1"/>
    <xf numFmtId="0" fontId="0" fillId="0" borderId="18" xfId="0" applyBorder="1"/>
    <xf numFmtId="0" fontId="2" fillId="0" borderId="22" xfId="0" applyFont="1" applyFill="1" applyBorder="1" applyAlignment="1">
      <alignment wrapText="1"/>
    </xf>
    <xf numFmtId="0" fontId="3" fillId="7" borderId="92" xfId="0" applyFont="1" applyFill="1" applyBorder="1" applyAlignment="1">
      <alignment vertical="center"/>
    </xf>
    <xf numFmtId="0" fontId="8" fillId="7" borderId="93" xfId="0" applyFont="1" applyFill="1" applyBorder="1" applyAlignment="1">
      <alignment vertical="center" wrapText="1"/>
    </xf>
    <xf numFmtId="14" fontId="20" fillId="4" borderId="94" xfId="0" applyNumberFormat="1" applyFont="1" applyFill="1" applyBorder="1"/>
    <xf numFmtId="0" fontId="2" fillId="4" borderId="95" xfId="0" applyFont="1" applyFill="1" applyBorder="1" applyAlignment="1">
      <alignment wrapText="1"/>
    </xf>
    <xf numFmtId="0" fontId="2" fillId="0" borderId="94" xfId="0" applyFont="1" applyFill="1" applyBorder="1"/>
    <xf numFmtId="0" fontId="9" fillId="2" borderId="13" xfId="0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horizontal="right" vertical="center" wrapText="1"/>
    </xf>
    <xf numFmtId="3" fontId="10" fillId="3" borderId="64" xfId="0" applyNumberFormat="1" applyFont="1" applyFill="1" applyBorder="1" applyAlignment="1">
      <alignment horizontal="center"/>
    </xf>
    <xf numFmtId="3" fontId="14" fillId="0" borderId="17" xfId="0" applyNumberFormat="1" applyFont="1" applyFill="1" applyBorder="1" applyAlignment="1">
      <alignment horizontal="center"/>
    </xf>
    <xf numFmtId="3" fontId="19" fillId="8" borderId="35" xfId="0" applyNumberFormat="1" applyFont="1" applyFill="1" applyBorder="1" applyAlignment="1">
      <alignment horizontal="center" vertical="center" wrapText="1"/>
    </xf>
    <xf numFmtId="166" fontId="0" fillId="0" borderId="98" xfId="1" applyNumberFormat="1" applyFont="1" applyBorder="1" applyAlignment="1">
      <alignment horizontal="left" indent="1"/>
    </xf>
    <xf numFmtId="166" fontId="0" fillId="0" borderId="28" xfId="1" applyNumberFormat="1" applyFont="1" applyBorder="1" applyAlignment="1">
      <alignment horizontal="left" indent="1"/>
    </xf>
    <xf numFmtId="0" fontId="0" fillId="0" borderId="28" xfId="1" applyNumberFormat="1" applyFont="1" applyBorder="1" applyAlignment="1">
      <alignment horizontal="center"/>
    </xf>
    <xf numFmtId="166" fontId="0" fillId="0" borderId="99" xfId="1" applyNumberFormat="1" applyFont="1" applyBorder="1" applyAlignment="1">
      <alignment horizontal="left" indent="1"/>
    </xf>
    <xf numFmtId="166" fontId="21" fillId="3" borderId="100" xfId="0" applyNumberFormat="1" applyFont="1" applyFill="1" applyBorder="1"/>
    <xf numFmtId="3" fontId="19" fillId="8" borderId="53" xfId="0" applyNumberFormat="1" applyFont="1" applyFill="1" applyBorder="1" applyAlignment="1">
      <alignment horizontal="center" vertical="center" wrapText="1"/>
    </xf>
    <xf numFmtId="166" fontId="0" fillId="0" borderId="101" xfId="1" applyNumberFormat="1" applyFont="1" applyBorder="1" applyAlignment="1">
      <alignment horizontal="left" indent="1"/>
    </xf>
    <xf numFmtId="166" fontId="0" fillId="0" borderId="54" xfId="1" applyNumberFormat="1" applyFont="1" applyBorder="1" applyAlignment="1">
      <alignment horizontal="left" indent="1"/>
    </xf>
    <xf numFmtId="0" fontId="0" fillId="0" borderId="54" xfId="1" applyNumberFormat="1" applyFont="1" applyBorder="1" applyAlignment="1">
      <alignment horizontal="center"/>
    </xf>
    <xf numFmtId="166" fontId="0" fillId="0" borderId="102" xfId="1" applyNumberFormat="1" applyFont="1" applyBorder="1" applyAlignment="1">
      <alignment horizontal="left" indent="1"/>
    </xf>
    <xf numFmtId="166" fontId="21" fillId="3" borderId="103" xfId="0" applyNumberFormat="1" applyFont="1" applyFill="1" applyBorder="1"/>
    <xf numFmtId="3" fontId="11" fillId="4" borderId="17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3" fontId="2" fillId="0" borderId="65" xfId="0" applyNumberFormat="1" applyFont="1" applyFill="1" applyBorder="1" applyAlignment="1">
      <alignment horizontal="center"/>
    </xf>
    <xf numFmtId="3" fontId="2" fillId="0" borderId="91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2" borderId="23" xfId="0" applyNumberFormat="1" applyFont="1" applyFill="1" applyBorder="1" applyAlignment="1">
      <alignment horizontal="center"/>
    </xf>
    <xf numFmtId="3" fontId="2" fillId="0" borderId="74" xfId="0" applyNumberFormat="1" applyFont="1" applyFill="1" applyBorder="1" applyAlignment="1">
      <alignment horizontal="center"/>
    </xf>
    <xf numFmtId="3" fontId="2" fillId="4" borderId="23" xfId="0" applyNumberFormat="1" applyFont="1" applyFill="1" applyBorder="1" applyAlignment="1">
      <alignment horizontal="center"/>
    </xf>
    <xf numFmtId="3" fontId="2" fillId="4" borderId="74" xfId="0" applyNumberFormat="1" applyFont="1" applyFill="1" applyBorder="1" applyAlignment="1">
      <alignment horizontal="center"/>
    </xf>
    <xf numFmtId="3" fontId="2" fillId="2" borderId="65" xfId="0" applyNumberFormat="1" applyFont="1" applyFill="1" applyBorder="1" applyAlignment="1">
      <alignment horizontal="center"/>
    </xf>
    <xf numFmtId="3" fontId="2" fillId="2" borderId="74" xfId="0" applyNumberFormat="1" applyFont="1" applyFill="1" applyBorder="1" applyAlignment="1">
      <alignment horizontal="center"/>
    </xf>
    <xf numFmtId="3" fontId="20" fillId="4" borderId="17" xfId="0" applyNumberFormat="1" applyFont="1" applyFill="1" applyBorder="1" applyAlignment="1">
      <alignment horizontal="center"/>
    </xf>
    <xf numFmtId="3" fontId="3" fillId="3" borderId="33" xfId="0" applyNumberFormat="1" applyFont="1" applyFill="1" applyBorder="1" applyAlignment="1">
      <alignment horizontal="center"/>
    </xf>
    <xf numFmtId="166" fontId="0" fillId="0" borderId="104" xfId="1" applyNumberFormat="1" applyFont="1" applyBorder="1"/>
    <xf numFmtId="0" fontId="0" fillId="0" borderId="42" xfId="0" applyBorder="1"/>
    <xf numFmtId="166" fontId="0" fillId="0" borderId="42" xfId="1" applyNumberFormat="1" applyFont="1" applyBorder="1"/>
    <xf numFmtId="166" fontId="0" fillId="0" borderId="105" xfId="1" applyNumberFormat="1" applyFont="1" applyBorder="1"/>
    <xf numFmtId="0" fontId="0" fillId="0" borderId="43" xfId="0" applyBorder="1"/>
    <xf numFmtId="166" fontId="0" fillId="0" borderId="43" xfId="1" applyNumberFormat="1" applyFont="1" applyBorder="1"/>
    <xf numFmtId="166" fontId="0" fillId="0" borderId="106" xfId="1" applyNumberFormat="1" applyFont="1" applyBorder="1"/>
    <xf numFmtId="0" fontId="0" fillId="3" borderId="34" xfId="0" applyFill="1" applyBorder="1"/>
    <xf numFmtId="166" fontId="25" fillId="3" borderId="97" xfId="1" applyNumberFormat="1" applyFont="1" applyFill="1" applyBorder="1"/>
    <xf numFmtId="166" fontId="26" fillId="2" borderId="17" xfId="1" applyNumberFormat="1" applyFont="1" applyFill="1" applyBorder="1"/>
    <xf numFmtId="3" fontId="14" fillId="2" borderId="17" xfId="0" applyNumberFormat="1" applyFont="1" applyFill="1" applyBorder="1"/>
    <xf numFmtId="0" fontId="7" fillId="2" borderId="15" xfId="0" applyFont="1" applyFill="1" applyBorder="1"/>
    <xf numFmtId="3" fontId="14" fillId="2" borderId="16" xfId="0" applyNumberFormat="1" applyFont="1" applyFill="1" applyBorder="1" applyAlignment="1">
      <alignment horizontal="left"/>
    </xf>
    <xf numFmtId="0" fontId="14" fillId="2" borderId="18" xfId="0" applyFont="1" applyFill="1" applyBorder="1" applyAlignment="1">
      <alignment wrapText="1"/>
    </xf>
    <xf numFmtId="0" fontId="7" fillId="4" borderId="16" xfId="0" applyFont="1" applyFill="1" applyBorder="1" applyAlignment="1">
      <alignment horizontal="left"/>
    </xf>
    <xf numFmtId="0" fontId="14" fillId="2" borderId="17" xfId="0" applyFont="1" applyFill="1" applyBorder="1"/>
    <xf numFmtId="0" fontId="13" fillId="2" borderId="17" xfId="0" applyFont="1" applyFill="1" applyBorder="1"/>
    <xf numFmtId="0" fontId="2" fillId="0" borderId="107" xfId="0" applyFont="1" applyFill="1" applyBorder="1" applyAlignment="1">
      <alignment wrapText="1"/>
    </xf>
    <xf numFmtId="14" fontId="2" fillId="0" borderId="29" xfId="0" applyNumberFormat="1" applyFont="1" applyFill="1" applyBorder="1"/>
    <xf numFmtId="166" fontId="13" fillId="9" borderId="17" xfId="1" applyNumberFormat="1" applyFont="1" applyFill="1" applyBorder="1"/>
    <xf numFmtId="3" fontId="14" fillId="9" borderId="17" xfId="0" applyNumberFormat="1" applyFont="1" applyFill="1" applyBorder="1" applyAlignment="1">
      <alignment horizontal="center"/>
    </xf>
    <xf numFmtId="3" fontId="2" fillId="9" borderId="17" xfId="0" applyNumberFormat="1" applyFont="1" applyFill="1" applyBorder="1" applyAlignment="1">
      <alignment horizontal="center"/>
    </xf>
    <xf numFmtId="3" fontId="14" fillId="9" borderId="17" xfId="0" applyNumberFormat="1" applyFont="1" applyFill="1" applyBorder="1"/>
    <xf numFmtId="0" fontId="13" fillId="9" borderId="17" xfId="0" applyFont="1" applyFill="1" applyBorder="1"/>
    <xf numFmtId="166" fontId="14" fillId="9" borderId="17" xfId="1" applyNumberFormat="1" applyFont="1" applyFill="1" applyBorder="1"/>
    <xf numFmtId="3" fontId="2" fillId="9" borderId="23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14" fontId="10" fillId="4" borderId="15" xfId="0" applyNumberFormat="1" applyFont="1" applyFill="1" applyBorder="1" applyAlignment="1">
      <alignment horizontal="left"/>
    </xf>
    <xf numFmtId="0" fontId="10" fillId="4" borderId="16" xfId="0" applyFont="1" applyFill="1" applyBorder="1" applyAlignment="1">
      <alignment horizontal="left"/>
    </xf>
    <xf numFmtId="0" fontId="10" fillId="4" borderId="27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0" fillId="4" borderId="15" xfId="0" applyNumberFormat="1" applyFont="1" applyFill="1" applyBorder="1" applyAlignment="1">
      <alignment horizontal="left"/>
    </xf>
    <xf numFmtId="0" fontId="10" fillId="4" borderId="16" xfId="0" applyNumberFormat="1" applyFont="1" applyFill="1" applyBorder="1" applyAlignment="1">
      <alignment horizontal="left"/>
    </xf>
    <xf numFmtId="0" fontId="10" fillId="4" borderId="27" xfId="0" applyNumberFormat="1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left"/>
    </xf>
    <xf numFmtId="0" fontId="18" fillId="3" borderId="77" xfId="0" applyFont="1" applyFill="1" applyBorder="1" applyAlignment="1">
      <alignment horizontal="center"/>
    </xf>
    <xf numFmtId="0" fontId="21" fillId="3" borderId="34" xfId="0" applyFont="1" applyFill="1" applyBorder="1" applyAlignment="1">
      <alignment horizontal="center"/>
    </xf>
    <xf numFmtId="0" fontId="21" fillId="3" borderId="83" xfId="0" applyFont="1" applyFill="1" applyBorder="1" applyAlignment="1">
      <alignment horizontal="center"/>
    </xf>
    <xf numFmtId="0" fontId="17" fillId="0" borderId="62" xfId="0" applyFont="1" applyBorder="1" applyAlignment="1">
      <alignment horizontal="left"/>
    </xf>
    <xf numFmtId="0" fontId="17" fillId="0" borderId="63" xfId="0" applyFont="1" applyBorder="1" applyAlignment="1">
      <alignment horizontal="left"/>
    </xf>
    <xf numFmtId="0" fontId="17" fillId="0" borderId="71" xfId="0" applyFont="1" applyBorder="1" applyAlignment="1">
      <alignment horizontal="left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9" fillId="8" borderId="80" xfId="0" applyFont="1" applyFill="1" applyBorder="1" applyAlignment="1">
      <alignment horizontal="center" vertical="center" wrapText="1"/>
    </xf>
    <xf numFmtId="0" fontId="19" fillId="8" borderId="81" xfId="0" applyFont="1" applyFill="1" applyBorder="1" applyAlignment="1">
      <alignment horizontal="center" vertical="center" wrapText="1"/>
    </xf>
    <xf numFmtId="0" fontId="19" fillId="8" borderId="44" xfId="0" applyFont="1" applyFill="1" applyBorder="1" applyAlignment="1">
      <alignment horizontal="center" vertical="center" wrapText="1"/>
    </xf>
    <xf numFmtId="0" fontId="19" fillId="8" borderId="49" xfId="0" applyFont="1" applyFill="1" applyBorder="1" applyAlignment="1">
      <alignment horizontal="center" vertical="center" wrapText="1"/>
    </xf>
    <xf numFmtId="0" fontId="19" fillId="8" borderId="84" xfId="0" applyFont="1" applyFill="1" applyBorder="1" applyAlignment="1">
      <alignment horizontal="center" vertical="center" wrapText="1"/>
    </xf>
    <xf numFmtId="0" fontId="19" fillId="8" borderId="53" xfId="0" applyFont="1" applyFill="1" applyBorder="1" applyAlignment="1">
      <alignment horizontal="center" vertical="center" wrapText="1"/>
    </xf>
    <xf numFmtId="0" fontId="18" fillId="8" borderId="44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6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0" fontId="18" fillId="8" borderId="35" xfId="0" applyFont="1" applyFill="1" applyBorder="1" applyAlignment="1">
      <alignment horizontal="center" vertical="center"/>
    </xf>
    <xf numFmtId="0" fontId="18" fillId="8" borderId="50" xfId="0" applyFont="1" applyFill="1" applyBorder="1" applyAlignment="1">
      <alignment horizontal="center" vertical="center"/>
    </xf>
    <xf numFmtId="0" fontId="24" fillId="3" borderId="49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0" fontId="24" fillId="3" borderId="85" xfId="0" applyFont="1" applyFill="1" applyBorder="1" applyAlignment="1">
      <alignment horizontal="center" vertical="center"/>
    </xf>
    <xf numFmtId="14" fontId="12" fillId="4" borderId="108" xfId="0" applyNumberFormat="1" applyFont="1" applyFill="1" applyBorder="1" applyAlignment="1">
      <alignment horizontal="left"/>
    </xf>
    <xf numFmtId="14" fontId="12" fillId="4" borderId="0" xfId="0" applyNumberFormat="1" applyFont="1" applyFill="1" applyBorder="1" applyAlignment="1">
      <alignment horizontal="left"/>
    </xf>
    <xf numFmtId="14" fontId="12" fillId="4" borderId="8" xfId="0" applyNumberFormat="1" applyFont="1" applyFill="1" applyBorder="1" applyAlignment="1">
      <alignment horizontal="left"/>
    </xf>
    <xf numFmtId="0" fontId="24" fillId="3" borderId="96" xfId="0" applyFont="1" applyFill="1" applyBorder="1" applyAlignment="1">
      <alignment horizontal="center"/>
    </xf>
    <xf numFmtId="0" fontId="24" fillId="3" borderId="75" xfId="0" applyFont="1" applyFill="1" applyBorder="1" applyAlignment="1">
      <alignment horizontal="center"/>
    </xf>
    <xf numFmtId="0" fontId="24" fillId="3" borderId="85" xfId="0" applyFont="1" applyFill="1" applyBorder="1" applyAlignment="1">
      <alignment horizontal="center"/>
    </xf>
    <xf numFmtId="0" fontId="19" fillId="7" borderId="84" xfId="0" applyFont="1" applyFill="1" applyBorder="1" applyAlignment="1">
      <alignment horizontal="center" vertical="center" wrapText="1"/>
    </xf>
    <xf numFmtId="0" fontId="19" fillId="7" borderId="52" xfId="0" applyFont="1" applyFill="1" applyBorder="1" applyAlignment="1">
      <alignment horizontal="center" vertical="center" wrapText="1"/>
    </xf>
    <xf numFmtId="0" fontId="19" fillId="7" borderId="53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51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79" xfId="0" applyFont="1" applyBorder="1" applyAlignment="1">
      <alignment horizontal="left"/>
    </xf>
    <xf numFmtId="0" fontId="18" fillId="3" borderId="34" xfId="0" applyFont="1" applyFill="1" applyBorder="1" applyAlignment="1">
      <alignment horizontal="center"/>
    </xf>
    <xf numFmtId="0" fontId="22" fillId="7" borderId="44" xfId="0" applyFont="1" applyFill="1" applyBorder="1" applyAlignment="1">
      <alignment horizontal="center" vertical="center"/>
    </xf>
    <xf numFmtId="0" fontId="22" fillId="7" borderId="45" xfId="0" applyFont="1" applyFill="1" applyBorder="1" applyAlignment="1">
      <alignment horizontal="center" vertical="center"/>
    </xf>
    <xf numFmtId="0" fontId="22" fillId="7" borderId="46" xfId="0" applyFont="1" applyFill="1" applyBorder="1" applyAlignment="1">
      <alignment horizontal="center" vertical="center"/>
    </xf>
    <xf numFmtId="0" fontId="22" fillId="7" borderId="47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/>
    </xf>
    <xf numFmtId="0" fontId="22" fillId="7" borderId="49" xfId="0" applyFont="1" applyFill="1" applyBorder="1" applyAlignment="1">
      <alignment horizontal="center" vertical="center"/>
    </xf>
    <xf numFmtId="0" fontId="22" fillId="7" borderId="35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 horizontal="center" vertical="center"/>
    </xf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>
      <selection activeCell="D28" sqref="D28"/>
    </sheetView>
  </sheetViews>
  <sheetFormatPr defaultRowHeight="14.4" outlineLevelRow="2" x14ac:dyDescent="0.3"/>
  <cols>
    <col min="1" max="1" width="0.6640625" customWidth="1"/>
    <col min="2" max="2" width="7.109375" customWidth="1"/>
    <col min="3" max="3" width="39.44140625" customWidth="1"/>
    <col min="4" max="4" width="10.88671875" customWidth="1"/>
    <col min="5" max="5" width="10.6640625" customWidth="1"/>
    <col min="6" max="6" width="10.5546875" customWidth="1"/>
  </cols>
  <sheetData>
    <row r="1" spans="1:6" s="1" customFormat="1" ht="10.8" thickBot="1" x14ac:dyDescent="0.25">
      <c r="B1" s="2"/>
      <c r="C1" s="3"/>
      <c r="D1" s="4"/>
      <c r="E1" s="4"/>
      <c r="F1" s="4"/>
    </row>
    <row r="2" spans="1:6" s="1" customFormat="1" ht="26.4" customHeight="1" thickTop="1" x14ac:dyDescent="0.25">
      <c r="A2" s="327" t="s">
        <v>299</v>
      </c>
      <c r="B2" s="328"/>
      <c r="C2" s="328"/>
      <c r="D2" s="328"/>
      <c r="E2" s="328"/>
      <c r="F2" s="329"/>
    </row>
    <row r="3" spans="1:6" s="1" customFormat="1" ht="13.2" customHeight="1" thickBot="1" x14ac:dyDescent="0.35">
      <c r="A3" s="5"/>
      <c r="B3" s="6"/>
      <c r="C3" s="7"/>
      <c r="D3" s="8"/>
      <c r="E3" s="8"/>
      <c r="F3" s="9"/>
    </row>
    <row r="4" spans="1:6" s="1" customFormat="1" ht="12" customHeight="1" thickTop="1" thickBot="1" x14ac:dyDescent="0.25">
      <c r="A4" s="10"/>
      <c r="B4" s="11"/>
      <c r="C4" s="12"/>
      <c r="D4" s="13"/>
      <c r="E4" s="13"/>
      <c r="F4" s="13"/>
    </row>
    <row r="5" spans="1:6" s="1" customFormat="1" ht="20.25" hidden="1" customHeight="1" x14ac:dyDescent="0.2">
      <c r="A5" s="14"/>
      <c r="B5" s="15"/>
      <c r="C5" s="16"/>
      <c r="D5" s="17"/>
      <c r="E5" s="17"/>
      <c r="F5" s="17"/>
    </row>
    <row r="6" spans="1:6" s="1" customFormat="1" ht="23.25" hidden="1" customHeight="1" x14ac:dyDescent="0.2">
      <c r="A6" s="18"/>
      <c r="B6" s="15"/>
      <c r="C6" s="16"/>
      <c r="D6" s="18"/>
      <c r="E6" s="18"/>
      <c r="F6" s="18"/>
    </row>
    <row r="7" spans="1:6" s="1" customFormat="1" ht="0.75" hidden="1" customHeight="1" x14ac:dyDescent="0.2">
      <c r="A7" s="14"/>
      <c r="B7" s="15"/>
      <c r="C7" s="16"/>
      <c r="D7" s="19"/>
      <c r="E7" s="19"/>
      <c r="F7" s="19"/>
    </row>
    <row r="8" spans="1:6" s="68" customFormat="1" ht="16.2" customHeight="1" thickTop="1" x14ac:dyDescent="0.25">
      <c r="A8" s="20" t="s">
        <v>236</v>
      </c>
      <c r="B8" s="21"/>
      <c r="C8" s="22"/>
      <c r="D8" s="23">
        <v>2020</v>
      </c>
      <c r="E8" s="24">
        <v>2021</v>
      </c>
      <c r="F8" s="24">
        <v>2022</v>
      </c>
    </row>
    <row r="9" spans="1:6" s="1" customFormat="1" ht="12" customHeight="1" x14ac:dyDescent="0.2">
      <c r="A9" s="25" t="s">
        <v>0</v>
      </c>
      <c r="B9" s="26"/>
      <c r="C9" s="27"/>
      <c r="D9" s="219">
        <f>D10+'BV 01 12 - 03 20 PO, matrika CO'!D6+'BV 01 12 - 03 20 PO, matrika CO'!D10+'BV 01 12 - 03 20 PO, matrika CO'!D18+'BV 01 12 - 03 20 PO, matrika CO'!D21</f>
        <v>161786</v>
      </c>
      <c r="E9" s="219">
        <f>E10+'BV 01 12 - 03 20 PO, matrika CO'!E6+'BV 01 12 - 03 20 PO, matrika CO'!E10+'BV 01 12 - 03 20 PO, matrika CO'!E18+'BV 01 12 - 03 20 PO, matrika CO'!E21</f>
        <v>163922</v>
      </c>
      <c r="F9" s="219">
        <f>F10+'BV 01 12 - 03 20 PO, matrika CO'!F6+'BV 01 12 - 03 20 PO, matrika CO'!F10+'BV 01 12 - 03 20 PO, matrika CO'!F18+'BV 01 12 - 03 20 PO, matrika CO'!F21</f>
        <v>163922</v>
      </c>
    </row>
    <row r="10" spans="1:6" s="1" customFormat="1" ht="12" customHeight="1" x14ac:dyDescent="0.2">
      <c r="A10" s="28" t="s">
        <v>248</v>
      </c>
      <c r="B10" s="29"/>
      <c r="C10" s="30"/>
      <c r="D10" s="220">
        <f>D11+D17+D30+D43+D52+D61+D71</f>
        <v>153275</v>
      </c>
      <c r="E10" s="220">
        <f>E11+E17+E30+E43+E52+E61+E71</f>
        <v>155780</v>
      </c>
      <c r="F10" s="220">
        <f>F11+F17+F30+F43+F52+F61+F71</f>
        <v>155780</v>
      </c>
    </row>
    <row r="11" spans="1:6" s="1" customFormat="1" ht="12" customHeight="1" x14ac:dyDescent="0.2">
      <c r="A11" s="31"/>
      <c r="B11" s="32">
        <v>610</v>
      </c>
      <c r="C11" s="33" t="s">
        <v>1</v>
      </c>
      <c r="D11" s="221">
        <f>D12+D16</f>
        <v>80870</v>
      </c>
      <c r="E11" s="221">
        <f>E12+E16</f>
        <v>81500</v>
      </c>
      <c r="F11" s="221">
        <f>F12+F16</f>
        <v>81500</v>
      </c>
    </row>
    <row r="12" spans="1:6" s="1" customFormat="1" ht="12" customHeight="1" x14ac:dyDescent="0.2">
      <c r="A12" s="31"/>
      <c r="B12" s="34">
        <v>611</v>
      </c>
      <c r="C12" s="35" t="s">
        <v>2</v>
      </c>
      <c r="D12" s="320">
        <v>77670</v>
      </c>
      <c r="E12" s="222">
        <v>78000</v>
      </c>
      <c r="F12" s="222">
        <v>78000</v>
      </c>
    </row>
    <row r="13" spans="1:6" s="1" customFormat="1" ht="12" hidden="1" customHeight="1" outlineLevel="2" x14ac:dyDescent="0.2">
      <c r="A13" s="37"/>
      <c r="B13" s="38">
        <v>611</v>
      </c>
      <c r="C13" s="39" t="s">
        <v>3</v>
      </c>
      <c r="D13" s="222"/>
      <c r="E13" s="222"/>
      <c r="F13" s="222"/>
    </row>
    <row r="14" spans="1:6" s="1" customFormat="1" ht="12" hidden="1" customHeight="1" outlineLevel="2" x14ac:dyDescent="0.2">
      <c r="A14" s="41"/>
      <c r="B14" s="38">
        <v>612</v>
      </c>
      <c r="C14" s="39" t="s">
        <v>4</v>
      </c>
      <c r="D14" s="222"/>
      <c r="E14" s="222"/>
      <c r="F14" s="222"/>
    </row>
    <row r="15" spans="1:6" s="1" customFormat="1" ht="12" hidden="1" customHeight="1" outlineLevel="2" x14ac:dyDescent="0.2">
      <c r="A15" s="41"/>
      <c r="B15" s="42">
        <v>614</v>
      </c>
      <c r="C15" s="39" t="s">
        <v>5</v>
      </c>
      <c r="D15" s="222"/>
      <c r="E15" s="222"/>
      <c r="F15" s="222"/>
    </row>
    <row r="16" spans="1:6" s="1" customFormat="1" ht="12" customHeight="1" outlineLevel="2" x14ac:dyDescent="0.2">
      <c r="A16" s="41"/>
      <c r="B16" s="43">
        <v>614</v>
      </c>
      <c r="C16" s="35" t="s">
        <v>5</v>
      </c>
      <c r="D16" s="222">
        <v>3200</v>
      </c>
      <c r="E16" s="222">
        <v>3500</v>
      </c>
      <c r="F16" s="222">
        <v>3500</v>
      </c>
    </row>
    <row r="17" spans="1:6" s="69" customFormat="1" ht="12" customHeight="1" x14ac:dyDescent="0.2">
      <c r="A17" s="44"/>
      <c r="B17" s="45">
        <v>620</v>
      </c>
      <c r="C17" s="33" t="s">
        <v>6</v>
      </c>
      <c r="D17" s="223">
        <f>D28+D29</f>
        <v>30065</v>
      </c>
      <c r="E17" s="223">
        <f>E28+E29</f>
        <v>30150</v>
      </c>
      <c r="F17" s="223">
        <f>F28+F29</f>
        <v>30150</v>
      </c>
    </row>
    <row r="18" spans="1:6" s="1" customFormat="1" ht="12" hidden="1" customHeight="1" outlineLevel="1" x14ac:dyDescent="0.2">
      <c r="A18" s="41"/>
      <c r="B18" s="38">
        <v>621</v>
      </c>
      <c r="C18" s="39" t="s">
        <v>7</v>
      </c>
      <c r="D18" s="222"/>
      <c r="E18" s="222"/>
      <c r="F18" s="222"/>
    </row>
    <row r="19" spans="1:6" s="1" customFormat="1" ht="12" hidden="1" customHeight="1" outlineLevel="1" x14ac:dyDescent="0.2">
      <c r="A19" s="41"/>
      <c r="B19" s="38">
        <v>623</v>
      </c>
      <c r="C19" s="39" t="s">
        <v>8</v>
      </c>
      <c r="D19" s="222"/>
      <c r="E19" s="222"/>
      <c r="F19" s="222"/>
    </row>
    <row r="20" spans="1:6" s="1" customFormat="1" ht="12" hidden="1" customHeight="1" outlineLevel="1" x14ac:dyDescent="0.2">
      <c r="A20" s="41"/>
      <c r="B20" s="38" t="s">
        <v>9</v>
      </c>
      <c r="C20" s="39" t="s">
        <v>10</v>
      </c>
      <c r="D20" s="222"/>
      <c r="E20" s="222"/>
      <c r="F20" s="222"/>
    </row>
    <row r="21" spans="1:6" s="1" customFormat="1" ht="12" hidden="1" customHeight="1" outlineLevel="1" x14ac:dyDescent="0.2">
      <c r="A21" s="41"/>
      <c r="B21" s="38" t="s">
        <v>11</v>
      </c>
      <c r="C21" s="39" t="s">
        <v>12</v>
      </c>
      <c r="D21" s="222"/>
      <c r="E21" s="222"/>
      <c r="F21" s="222"/>
    </row>
    <row r="22" spans="1:6" s="1" customFormat="1" ht="12" hidden="1" customHeight="1" outlineLevel="1" x14ac:dyDescent="0.2">
      <c r="A22" s="41"/>
      <c r="B22" s="42">
        <v>625003</v>
      </c>
      <c r="C22" s="39" t="s">
        <v>13</v>
      </c>
      <c r="D22" s="222"/>
      <c r="E22" s="222"/>
      <c r="F22" s="222"/>
    </row>
    <row r="23" spans="1:6" s="1" customFormat="1" ht="12" hidden="1" customHeight="1" outlineLevel="1" x14ac:dyDescent="0.2">
      <c r="A23" s="41"/>
      <c r="B23" s="42">
        <v>625004</v>
      </c>
      <c r="C23" s="39" t="s">
        <v>14</v>
      </c>
      <c r="D23" s="222"/>
      <c r="E23" s="222"/>
      <c r="F23" s="222"/>
    </row>
    <row r="24" spans="1:6" s="1" customFormat="1" ht="12" hidden="1" customHeight="1" outlineLevel="1" x14ac:dyDescent="0.2">
      <c r="A24" s="41"/>
      <c r="B24" s="42">
        <v>625005</v>
      </c>
      <c r="C24" s="39" t="s">
        <v>15</v>
      </c>
      <c r="D24" s="222"/>
      <c r="E24" s="222"/>
      <c r="F24" s="222"/>
    </row>
    <row r="25" spans="1:6" s="1" customFormat="1" ht="12" hidden="1" customHeight="1" outlineLevel="1" x14ac:dyDescent="0.2">
      <c r="A25" s="41"/>
      <c r="B25" s="42">
        <v>625007</v>
      </c>
      <c r="C25" s="39" t="s">
        <v>16</v>
      </c>
      <c r="D25" s="222"/>
      <c r="E25" s="222"/>
      <c r="F25" s="222"/>
    </row>
    <row r="26" spans="1:6" s="1" customFormat="1" ht="12" hidden="1" customHeight="1" outlineLevel="1" x14ac:dyDescent="0.2">
      <c r="A26" s="41"/>
      <c r="B26" s="38">
        <v>627</v>
      </c>
      <c r="C26" s="39" t="s">
        <v>17</v>
      </c>
      <c r="D26" s="222"/>
      <c r="E26" s="222"/>
      <c r="F26" s="222"/>
    </row>
    <row r="27" spans="1:6" s="1" customFormat="1" ht="12" hidden="1" customHeight="1" outlineLevel="1" x14ac:dyDescent="0.2">
      <c r="A27" s="41"/>
      <c r="B27" s="38"/>
      <c r="C27" s="39"/>
      <c r="D27" s="222"/>
      <c r="E27" s="222"/>
      <c r="F27" s="222"/>
    </row>
    <row r="28" spans="1:6" s="1" customFormat="1" ht="12" customHeight="1" outlineLevel="1" x14ac:dyDescent="0.2">
      <c r="A28" s="41"/>
      <c r="B28" s="34" t="s">
        <v>18</v>
      </c>
      <c r="C28" s="35" t="s">
        <v>19</v>
      </c>
      <c r="D28" s="320">
        <v>28415</v>
      </c>
      <c r="E28" s="222">
        <v>28500</v>
      </c>
      <c r="F28" s="222">
        <v>28500</v>
      </c>
    </row>
    <row r="29" spans="1:6" s="1" customFormat="1" ht="12" customHeight="1" outlineLevel="1" x14ac:dyDescent="0.2">
      <c r="A29" s="41"/>
      <c r="B29" s="43">
        <v>627</v>
      </c>
      <c r="C29" s="35" t="s">
        <v>20</v>
      </c>
      <c r="D29" s="222">
        <v>1650</v>
      </c>
      <c r="E29" s="222">
        <v>1650</v>
      </c>
      <c r="F29" s="222">
        <v>1650</v>
      </c>
    </row>
    <row r="30" spans="1:6" s="70" customFormat="1" ht="12" customHeight="1" x14ac:dyDescent="0.2">
      <c r="A30" s="46"/>
      <c r="B30" s="47">
        <v>630</v>
      </c>
      <c r="C30" s="48" t="s">
        <v>21</v>
      </c>
      <c r="D30" s="223">
        <f>D31+D32+D37+D38+D39+D40+D41+D42</f>
        <v>9350</v>
      </c>
      <c r="E30" s="223">
        <f>E31+E32+E37+E38+E39+E40+E41+E42</f>
        <v>9350</v>
      </c>
      <c r="F30" s="223">
        <f>F31+F32+F37+F38+F39+F40+F41+F42</f>
        <v>9350</v>
      </c>
    </row>
    <row r="31" spans="1:6" s="70" customFormat="1" ht="12" customHeight="1" x14ac:dyDescent="0.2">
      <c r="A31" s="49"/>
      <c r="B31" s="42">
        <v>631001</v>
      </c>
      <c r="C31" s="50" t="s">
        <v>22</v>
      </c>
      <c r="D31" s="222">
        <v>300</v>
      </c>
      <c r="E31" s="222">
        <v>300</v>
      </c>
      <c r="F31" s="222">
        <v>300</v>
      </c>
    </row>
    <row r="32" spans="1:6" s="70" customFormat="1" ht="12" customHeight="1" x14ac:dyDescent="0.2">
      <c r="A32" s="51"/>
      <c r="B32" s="42">
        <v>632001</v>
      </c>
      <c r="C32" s="35" t="s">
        <v>23</v>
      </c>
      <c r="D32" s="222">
        <v>1500</v>
      </c>
      <c r="E32" s="222">
        <v>1500</v>
      </c>
      <c r="F32" s="222">
        <v>1500</v>
      </c>
    </row>
    <row r="33" spans="1:8" s="1" customFormat="1" ht="12" hidden="1" customHeight="1" outlineLevel="1" x14ac:dyDescent="0.2">
      <c r="A33" s="41"/>
      <c r="B33" s="42">
        <v>632001</v>
      </c>
      <c r="C33" s="39" t="s">
        <v>24</v>
      </c>
      <c r="D33" s="224"/>
      <c r="E33" s="224"/>
      <c r="F33" s="224"/>
    </row>
    <row r="34" spans="1:8" s="1" customFormat="1" ht="12" hidden="1" customHeight="1" outlineLevel="1" x14ac:dyDescent="0.2">
      <c r="A34" s="41"/>
      <c r="B34" s="42" t="s">
        <v>25</v>
      </c>
      <c r="C34" s="39" t="s">
        <v>24</v>
      </c>
      <c r="D34" s="224"/>
      <c r="E34" s="224"/>
      <c r="F34" s="224"/>
    </row>
    <row r="35" spans="1:8" s="1" customFormat="1" ht="12" hidden="1" customHeight="1" outlineLevel="1" x14ac:dyDescent="0.2">
      <c r="A35" s="41"/>
      <c r="B35" s="42">
        <v>632002</v>
      </c>
      <c r="C35" s="39" t="s">
        <v>26</v>
      </c>
      <c r="D35" s="224"/>
      <c r="E35" s="224"/>
      <c r="F35" s="224"/>
    </row>
    <row r="36" spans="1:8" s="1" customFormat="1" ht="10.199999999999999" hidden="1" outlineLevel="1" x14ac:dyDescent="0.2">
      <c r="A36" s="41"/>
      <c r="B36" s="42">
        <v>632003</v>
      </c>
      <c r="C36" s="39" t="s">
        <v>27</v>
      </c>
      <c r="D36" s="224"/>
      <c r="E36" s="224"/>
      <c r="F36" s="224"/>
    </row>
    <row r="37" spans="1:8" s="1" customFormat="1" ht="10.199999999999999" outlineLevel="1" x14ac:dyDescent="0.2">
      <c r="A37" s="41"/>
      <c r="B37" s="42"/>
      <c r="C37" s="35" t="s">
        <v>28</v>
      </c>
      <c r="D37" s="224">
        <v>4850</v>
      </c>
      <c r="E37" s="224">
        <v>4850</v>
      </c>
      <c r="F37" s="224">
        <v>4850</v>
      </c>
    </row>
    <row r="38" spans="1:8" s="1" customFormat="1" ht="10.199999999999999" outlineLevel="1" x14ac:dyDescent="0.2">
      <c r="A38" s="41"/>
      <c r="B38" s="42"/>
      <c r="C38" s="35" t="s">
        <v>29</v>
      </c>
      <c r="D38" s="224">
        <v>250</v>
      </c>
      <c r="E38" s="224">
        <v>250</v>
      </c>
      <c r="F38" s="224">
        <v>250</v>
      </c>
    </row>
    <row r="39" spans="1:8" s="1" customFormat="1" ht="10.199999999999999" outlineLevel="1" x14ac:dyDescent="0.2">
      <c r="A39" s="41"/>
      <c r="B39" s="42">
        <v>632001</v>
      </c>
      <c r="C39" s="35" t="s">
        <v>30</v>
      </c>
      <c r="D39" s="224">
        <v>100</v>
      </c>
      <c r="E39" s="224">
        <v>100</v>
      </c>
      <c r="F39" s="224">
        <v>100</v>
      </c>
    </row>
    <row r="40" spans="1:8" s="1" customFormat="1" ht="10.199999999999999" outlineLevel="1" x14ac:dyDescent="0.2">
      <c r="A40" s="41"/>
      <c r="B40" s="42">
        <v>632003</v>
      </c>
      <c r="C40" s="39" t="s">
        <v>31</v>
      </c>
      <c r="D40" s="224">
        <v>550</v>
      </c>
      <c r="E40" s="224">
        <v>550</v>
      </c>
      <c r="F40" s="224">
        <v>550</v>
      </c>
    </row>
    <row r="41" spans="1:8" s="1" customFormat="1" ht="10.199999999999999" outlineLevel="1" x14ac:dyDescent="0.2">
      <c r="A41" s="52"/>
      <c r="B41" s="53">
        <v>632003</v>
      </c>
      <c r="C41" s="54" t="s">
        <v>32</v>
      </c>
      <c r="D41" s="225">
        <v>1700</v>
      </c>
      <c r="E41" s="225">
        <v>1700</v>
      </c>
      <c r="F41" s="225">
        <v>1700</v>
      </c>
    </row>
    <row r="42" spans="1:8" s="1" customFormat="1" ht="10.199999999999999" outlineLevel="1" x14ac:dyDescent="0.2">
      <c r="A42" s="174"/>
      <c r="B42" s="53"/>
      <c r="C42" s="54" t="s">
        <v>220</v>
      </c>
      <c r="D42" s="225">
        <v>100</v>
      </c>
      <c r="E42" s="225">
        <v>100</v>
      </c>
      <c r="F42" s="225">
        <v>100</v>
      </c>
    </row>
    <row r="43" spans="1:8" s="70" customFormat="1" ht="12" customHeight="1" x14ac:dyDescent="0.2">
      <c r="A43" s="46"/>
      <c r="B43" s="32">
        <v>633</v>
      </c>
      <c r="C43" s="55" t="s">
        <v>33</v>
      </c>
      <c r="D43" s="223">
        <f>D44+D45+D46+D47+D48+D49+D50+D51</f>
        <v>5550</v>
      </c>
      <c r="E43" s="223">
        <f>E44+E45+E46+E47+E48+E49+E50+E51</f>
        <v>5550</v>
      </c>
      <c r="F43" s="223">
        <f>F44+F45+F46+F47+F48+F49+F50+F51</f>
        <v>5550</v>
      </c>
    </row>
    <row r="44" spans="1:8" s="70" customFormat="1" ht="12" customHeight="1" x14ac:dyDescent="0.2">
      <c r="A44" s="46"/>
      <c r="B44" s="42">
        <v>633001</v>
      </c>
      <c r="C44" s="39" t="s">
        <v>256</v>
      </c>
      <c r="D44" s="226">
        <v>0</v>
      </c>
      <c r="E44" s="226">
        <v>0</v>
      </c>
      <c r="F44" s="226">
        <v>0</v>
      </c>
      <c r="H44" s="262"/>
    </row>
    <row r="45" spans="1:8" s="70" customFormat="1" ht="12" customHeight="1" x14ac:dyDescent="0.2">
      <c r="A45" s="175"/>
      <c r="B45" s="172">
        <v>633002</v>
      </c>
      <c r="C45" s="173" t="s">
        <v>249</v>
      </c>
      <c r="D45" s="310"/>
      <c r="E45" s="310"/>
      <c r="F45" s="310"/>
    </row>
    <row r="46" spans="1:8" s="1" customFormat="1" ht="12" customHeight="1" outlineLevel="1" x14ac:dyDescent="0.2">
      <c r="A46" s="41"/>
      <c r="B46" s="42">
        <v>633006</v>
      </c>
      <c r="C46" s="39" t="s">
        <v>34</v>
      </c>
      <c r="D46" s="224">
        <v>3000</v>
      </c>
      <c r="E46" s="224">
        <v>3000</v>
      </c>
      <c r="F46" s="224">
        <v>3000</v>
      </c>
    </row>
    <row r="47" spans="1:8" s="1" customFormat="1" ht="12" customHeight="1" outlineLevel="1" x14ac:dyDescent="0.2">
      <c r="A47" s="41"/>
      <c r="B47" s="42">
        <v>633006</v>
      </c>
      <c r="C47" s="39" t="s">
        <v>267</v>
      </c>
      <c r="D47" s="224">
        <v>100</v>
      </c>
      <c r="E47" s="224">
        <v>100</v>
      </c>
      <c r="F47" s="224">
        <v>100</v>
      </c>
    </row>
    <row r="48" spans="1:8" s="1" customFormat="1" ht="12" customHeight="1" outlineLevel="1" x14ac:dyDescent="0.2">
      <c r="A48" s="41"/>
      <c r="B48" s="42">
        <v>633009</v>
      </c>
      <c r="C48" s="39" t="s">
        <v>273</v>
      </c>
      <c r="D48" s="224">
        <v>350</v>
      </c>
      <c r="E48" s="224">
        <v>350</v>
      </c>
      <c r="F48" s="224">
        <v>350</v>
      </c>
    </row>
    <row r="49" spans="1:6" s="1" customFormat="1" ht="12" customHeight="1" outlineLevel="1" x14ac:dyDescent="0.2">
      <c r="A49" s="41"/>
      <c r="B49" s="42">
        <v>633010</v>
      </c>
      <c r="C49" s="39" t="s">
        <v>35</v>
      </c>
      <c r="D49" s="224">
        <v>200</v>
      </c>
      <c r="E49" s="224">
        <v>200</v>
      </c>
      <c r="F49" s="224">
        <v>200</v>
      </c>
    </row>
    <row r="50" spans="1:6" s="1" customFormat="1" ht="12" customHeight="1" outlineLevel="1" x14ac:dyDescent="0.2">
      <c r="A50" s="41"/>
      <c r="B50" s="42">
        <v>633013</v>
      </c>
      <c r="C50" s="39" t="s">
        <v>36</v>
      </c>
      <c r="D50" s="224">
        <v>600</v>
      </c>
      <c r="E50" s="224">
        <v>600</v>
      </c>
      <c r="F50" s="224">
        <v>600</v>
      </c>
    </row>
    <row r="51" spans="1:6" s="1" customFormat="1" ht="12" customHeight="1" outlineLevel="1" x14ac:dyDescent="0.2">
      <c r="A51" s="52"/>
      <c r="B51" s="53">
        <v>633016</v>
      </c>
      <c r="C51" s="54" t="s">
        <v>37</v>
      </c>
      <c r="D51" s="225">
        <v>1300</v>
      </c>
      <c r="E51" s="225">
        <v>1300</v>
      </c>
      <c r="F51" s="225">
        <v>1300</v>
      </c>
    </row>
    <row r="52" spans="1:6" s="70" customFormat="1" ht="12" customHeight="1" x14ac:dyDescent="0.2">
      <c r="A52" s="57"/>
      <c r="B52" s="32">
        <v>634</v>
      </c>
      <c r="C52" s="55" t="s">
        <v>38</v>
      </c>
      <c r="D52" s="223">
        <f>D57+D58+D59+D60</f>
        <v>2030</v>
      </c>
      <c r="E52" s="223">
        <f>E57+E58+E59+E60</f>
        <v>2530</v>
      </c>
      <c r="F52" s="223">
        <f>F57+F58+F59+F60</f>
        <v>2530</v>
      </c>
    </row>
    <row r="53" spans="1:6" s="1" customFormat="1" ht="12" hidden="1" customHeight="1" outlineLevel="1" x14ac:dyDescent="0.2">
      <c r="A53" s="58"/>
      <c r="B53" s="59" t="s">
        <v>39</v>
      </c>
      <c r="C53" s="60" t="s">
        <v>40</v>
      </c>
      <c r="D53" s="227"/>
      <c r="E53" s="227"/>
      <c r="F53" s="227"/>
    </row>
    <row r="54" spans="1:6" s="1" customFormat="1" ht="12" hidden="1" customHeight="1" outlineLevel="1" x14ac:dyDescent="0.2">
      <c r="A54" s="41"/>
      <c r="B54" s="42">
        <v>634002</v>
      </c>
      <c r="C54" s="61" t="s">
        <v>41</v>
      </c>
      <c r="D54" s="224"/>
      <c r="E54" s="224"/>
      <c r="F54" s="224"/>
    </row>
    <row r="55" spans="1:6" s="1" customFormat="1" ht="12" hidden="1" customHeight="1" outlineLevel="1" x14ac:dyDescent="0.2">
      <c r="A55" s="41"/>
      <c r="B55" s="42">
        <v>634005</v>
      </c>
      <c r="C55" s="61" t="s">
        <v>42</v>
      </c>
      <c r="D55" s="224"/>
      <c r="E55" s="224"/>
      <c r="F55" s="224"/>
    </row>
    <row r="56" spans="1:6" s="1" customFormat="1" ht="12" hidden="1" customHeight="1" outlineLevel="1" x14ac:dyDescent="0.2">
      <c r="A56" s="41"/>
      <c r="B56" s="42">
        <v>634004</v>
      </c>
      <c r="C56" s="61" t="s">
        <v>43</v>
      </c>
      <c r="D56" s="224"/>
      <c r="E56" s="224"/>
      <c r="F56" s="224"/>
    </row>
    <row r="57" spans="1:6" s="1" customFormat="1" ht="12" customHeight="1" outlineLevel="1" x14ac:dyDescent="0.2">
      <c r="A57" s="41"/>
      <c r="B57" s="42">
        <v>634001</v>
      </c>
      <c r="C57" s="39" t="s">
        <v>40</v>
      </c>
      <c r="D57" s="224">
        <v>1000</v>
      </c>
      <c r="E57" s="224">
        <v>1500</v>
      </c>
      <c r="F57" s="224">
        <v>1500</v>
      </c>
    </row>
    <row r="58" spans="1:6" s="1" customFormat="1" ht="12" customHeight="1" outlineLevel="1" x14ac:dyDescent="0.2">
      <c r="A58" s="41"/>
      <c r="B58" s="42">
        <v>634002</v>
      </c>
      <c r="C58" s="39" t="s">
        <v>41</v>
      </c>
      <c r="D58" s="224">
        <v>550</v>
      </c>
      <c r="E58" s="224">
        <v>550</v>
      </c>
      <c r="F58" s="224">
        <v>550</v>
      </c>
    </row>
    <row r="59" spans="1:6" s="1" customFormat="1" ht="12" customHeight="1" x14ac:dyDescent="0.2">
      <c r="A59" s="41"/>
      <c r="B59" s="42">
        <v>634003</v>
      </c>
      <c r="C59" s="39" t="s">
        <v>44</v>
      </c>
      <c r="D59" s="224">
        <v>450</v>
      </c>
      <c r="E59" s="224">
        <v>450</v>
      </c>
      <c r="F59" s="224">
        <v>450</v>
      </c>
    </row>
    <row r="60" spans="1:6" s="1" customFormat="1" ht="12" customHeight="1" x14ac:dyDescent="0.2">
      <c r="A60" s="41"/>
      <c r="B60" s="42">
        <v>634005</v>
      </c>
      <c r="C60" s="39" t="s">
        <v>45</v>
      </c>
      <c r="D60" s="224">
        <v>30</v>
      </c>
      <c r="E60" s="224">
        <v>30</v>
      </c>
      <c r="F60" s="224">
        <v>30</v>
      </c>
    </row>
    <row r="61" spans="1:6" s="70" customFormat="1" ht="12" customHeight="1" x14ac:dyDescent="0.2">
      <c r="A61" s="57"/>
      <c r="B61" s="32">
        <v>635</v>
      </c>
      <c r="C61" s="62" t="s">
        <v>46</v>
      </c>
      <c r="D61" s="223">
        <f>D67+D68+D69+D70</f>
        <v>2300</v>
      </c>
      <c r="E61" s="223">
        <f>E67+E68+E69+E70</f>
        <v>2000</v>
      </c>
      <c r="F61" s="223">
        <f>F67+F68+F69+F70</f>
        <v>2000</v>
      </c>
    </row>
    <row r="62" spans="1:6" s="1" customFormat="1" ht="12" hidden="1" customHeight="1" outlineLevel="1" x14ac:dyDescent="0.2">
      <c r="A62" s="58"/>
      <c r="B62" s="59" t="s">
        <v>47</v>
      </c>
      <c r="C62" s="60" t="s">
        <v>48</v>
      </c>
      <c r="D62" s="227"/>
      <c r="E62" s="227"/>
      <c r="F62" s="227"/>
    </row>
    <row r="63" spans="1:6" s="1" customFormat="1" ht="12" hidden="1" customHeight="1" outlineLevel="1" x14ac:dyDescent="0.2">
      <c r="A63" s="41"/>
      <c r="B63" s="38" t="s">
        <v>49</v>
      </c>
      <c r="C63" s="61" t="s">
        <v>50</v>
      </c>
      <c r="D63" s="224"/>
      <c r="E63" s="224"/>
      <c r="F63" s="224"/>
    </row>
    <row r="64" spans="1:6" s="1" customFormat="1" ht="12" hidden="1" customHeight="1" outlineLevel="1" x14ac:dyDescent="0.2">
      <c r="A64" s="41"/>
      <c r="B64" s="42">
        <v>635006</v>
      </c>
      <c r="C64" s="61" t="s">
        <v>51</v>
      </c>
      <c r="D64" s="224"/>
      <c r="E64" s="224"/>
      <c r="F64" s="224"/>
    </row>
    <row r="65" spans="1:6" s="1" customFormat="1" ht="12" hidden="1" customHeight="1" outlineLevel="1" x14ac:dyDescent="0.2">
      <c r="A65" s="41"/>
      <c r="B65" s="42">
        <v>635002</v>
      </c>
      <c r="C65" s="61" t="s">
        <v>50</v>
      </c>
      <c r="D65" s="224"/>
      <c r="E65" s="224"/>
      <c r="F65" s="224"/>
    </row>
    <row r="66" spans="1:6" s="1" customFormat="1" ht="12" hidden="1" customHeight="1" outlineLevel="1" x14ac:dyDescent="0.2">
      <c r="A66" s="41"/>
      <c r="B66" s="42">
        <v>635004</v>
      </c>
      <c r="C66" s="61" t="s">
        <v>52</v>
      </c>
      <c r="D66" s="224"/>
      <c r="E66" s="224"/>
      <c r="F66" s="224"/>
    </row>
    <row r="67" spans="1:6" s="1" customFormat="1" ht="12" customHeight="1" outlineLevel="1" x14ac:dyDescent="0.2">
      <c r="A67" s="41"/>
      <c r="B67" s="42">
        <v>635002</v>
      </c>
      <c r="C67" s="39" t="s">
        <v>53</v>
      </c>
      <c r="D67" s="224">
        <v>300</v>
      </c>
      <c r="E67" s="224">
        <v>300</v>
      </c>
      <c r="F67" s="224">
        <v>300</v>
      </c>
    </row>
    <row r="68" spans="1:6" s="1" customFormat="1" ht="12" customHeight="1" outlineLevel="1" x14ac:dyDescent="0.2">
      <c r="A68" s="41"/>
      <c r="B68" s="42">
        <v>635005</v>
      </c>
      <c r="C68" s="39" t="s">
        <v>54</v>
      </c>
      <c r="D68" s="224">
        <v>600</v>
      </c>
      <c r="E68" s="224">
        <v>300</v>
      </c>
      <c r="F68" s="224">
        <v>300</v>
      </c>
    </row>
    <row r="69" spans="1:6" s="1" customFormat="1" ht="12" customHeight="1" outlineLevel="1" x14ac:dyDescent="0.2">
      <c r="A69" s="52"/>
      <c r="B69" s="53">
        <v>635006</v>
      </c>
      <c r="C69" s="54" t="s">
        <v>243</v>
      </c>
      <c r="D69" s="225">
        <v>200</v>
      </c>
      <c r="E69" s="225">
        <v>200</v>
      </c>
      <c r="F69" s="225">
        <v>200</v>
      </c>
    </row>
    <row r="70" spans="1:6" s="1" customFormat="1" ht="12" customHeight="1" outlineLevel="1" x14ac:dyDescent="0.2">
      <c r="A70" s="63"/>
      <c r="B70" s="53">
        <v>635009</v>
      </c>
      <c r="C70" s="54" t="s">
        <v>55</v>
      </c>
      <c r="D70" s="225">
        <v>1200</v>
      </c>
      <c r="E70" s="225">
        <v>1200</v>
      </c>
      <c r="F70" s="225">
        <v>1200</v>
      </c>
    </row>
    <row r="71" spans="1:6" s="70" customFormat="1" ht="12" customHeight="1" x14ac:dyDescent="0.2">
      <c r="A71" s="57"/>
      <c r="B71" s="32">
        <v>637</v>
      </c>
      <c r="C71" s="55" t="s">
        <v>56</v>
      </c>
      <c r="D71" s="223">
        <f>SUM(D72:D84)</f>
        <v>23110</v>
      </c>
      <c r="E71" s="223">
        <f>SUM(E72:E84)</f>
        <v>24700</v>
      </c>
      <c r="F71" s="223">
        <f>SUM(F72:F84)</f>
        <v>24700</v>
      </c>
    </row>
    <row r="72" spans="1:6" s="1" customFormat="1" ht="12" customHeight="1" outlineLevel="2" x14ac:dyDescent="0.2">
      <c r="A72" s="58"/>
      <c r="B72" s="64" t="s">
        <v>57</v>
      </c>
      <c r="C72" s="65" t="s">
        <v>242</v>
      </c>
      <c r="D72" s="227">
        <v>600</v>
      </c>
      <c r="E72" s="227">
        <v>800</v>
      </c>
      <c r="F72" s="227">
        <v>800</v>
      </c>
    </row>
    <row r="73" spans="1:6" s="1" customFormat="1" ht="12" customHeight="1" outlineLevel="2" x14ac:dyDescent="0.2">
      <c r="A73" s="41"/>
      <c r="B73" s="66">
        <v>637003</v>
      </c>
      <c r="C73" s="67" t="s">
        <v>58</v>
      </c>
      <c r="D73" s="224">
        <v>300</v>
      </c>
      <c r="E73" s="224">
        <v>150</v>
      </c>
      <c r="F73" s="224">
        <v>150</v>
      </c>
    </row>
    <row r="74" spans="1:6" s="1" customFormat="1" ht="12" customHeight="1" outlineLevel="2" x14ac:dyDescent="0.2">
      <c r="A74" s="41"/>
      <c r="B74" s="66">
        <v>637004</v>
      </c>
      <c r="C74" s="67" t="s">
        <v>59</v>
      </c>
      <c r="D74" s="224">
        <v>1000</v>
      </c>
      <c r="E74" s="224">
        <v>700</v>
      </c>
      <c r="F74" s="224">
        <v>700</v>
      </c>
    </row>
    <row r="75" spans="1:6" s="1" customFormat="1" ht="12" customHeight="1" outlineLevel="2" x14ac:dyDescent="0.2">
      <c r="A75" s="41"/>
      <c r="B75" s="66">
        <v>637005</v>
      </c>
      <c r="C75" s="67" t="s">
        <v>263</v>
      </c>
      <c r="D75" s="224">
        <v>1000</v>
      </c>
      <c r="E75" s="224">
        <v>1000</v>
      </c>
      <c r="F75" s="224">
        <v>1000</v>
      </c>
    </row>
    <row r="76" spans="1:6" s="1" customFormat="1" ht="12" customHeight="1" outlineLevel="2" x14ac:dyDescent="0.2">
      <c r="A76" s="41"/>
      <c r="B76" s="66"/>
      <c r="C76" s="67" t="s">
        <v>264</v>
      </c>
      <c r="D76" s="226">
        <v>5000</v>
      </c>
      <c r="E76" s="226">
        <v>7000</v>
      </c>
      <c r="F76" s="226">
        <v>7000</v>
      </c>
    </row>
    <row r="77" spans="1:6" s="1" customFormat="1" ht="12" customHeight="1" outlineLevel="2" x14ac:dyDescent="0.2">
      <c r="A77" s="41"/>
      <c r="B77" s="66"/>
      <c r="C77" s="67" t="s">
        <v>261</v>
      </c>
      <c r="D77" s="224">
        <v>3500</v>
      </c>
      <c r="E77" s="224">
        <v>3300</v>
      </c>
      <c r="F77" s="224">
        <v>3300</v>
      </c>
    </row>
    <row r="78" spans="1:6" s="1" customFormat="1" ht="12" customHeight="1" outlineLevel="2" x14ac:dyDescent="0.2">
      <c r="A78" s="41"/>
      <c r="B78" s="66">
        <v>637012</v>
      </c>
      <c r="C78" s="67" t="s">
        <v>262</v>
      </c>
      <c r="D78" s="224">
        <v>810</v>
      </c>
      <c r="E78" s="224">
        <v>850</v>
      </c>
      <c r="F78" s="224">
        <v>850</v>
      </c>
    </row>
    <row r="79" spans="1:6" s="1" customFormat="1" ht="12" customHeight="1" outlineLevel="2" x14ac:dyDescent="0.2">
      <c r="A79" s="41"/>
      <c r="B79" s="66">
        <v>637014</v>
      </c>
      <c r="C79" s="67" t="s">
        <v>60</v>
      </c>
      <c r="D79" s="224">
        <v>5500</v>
      </c>
      <c r="E79" s="224">
        <v>5500</v>
      </c>
      <c r="F79" s="224">
        <v>5500</v>
      </c>
    </row>
    <row r="80" spans="1:6" s="1" customFormat="1" ht="12" customHeight="1" outlineLevel="2" x14ac:dyDescent="0.2">
      <c r="A80" s="41"/>
      <c r="B80" s="66">
        <v>637015</v>
      </c>
      <c r="C80" s="67" t="s">
        <v>61</v>
      </c>
      <c r="D80" s="224">
        <v>1450</v>
      </c>
      <c r="E80" s="224">
        <v>1450</v>
      </c>
      <c r="F80" s="224">
        <v>1450</v>
      </c>
    </row>
    <row r="81" spans="1:6" s="1" customFormat="1" ht="12" customHeight="1" outlineLevel="2" x14ac:dyDescent="0.2">
      <c r="A81" s="41"/>
      <c r="B81" s="66">
        <v>637016</v>
      </c>
      <c r="C81" s="67" t="s">
        <v>62</v>
      </c>
      <c r="D81" s="224">
        <v>750</v>
      </c>
      <c r="E81" s="224">
        <v>750</v>
      </c>
      <c r="F81" s="224">
        <v>750</v>
      </c>
    </row>
    <row r="82" spans="1:6" s="1" customFormat="1" ht="12" customHeight="1" outlineLevel="2" x14ac:dyDescent="0.2">
      <c r="A82" s="41"/>
      <c r="B82" s="66">
        <v>637027</v>
      </c>
      <c r="C82" s="67" t="s">
        <v>268</v>
      </c>
      <c r="D82" s="224">
        <v>3000</v>
      </c>
      <c r="E82" s="224">
        <v>3000</v>
      </c>
      <c r="F82" s="224">
        <v>3000</v>
      </c>
    </row>
    <row r="83" spans="1:6" s="1" customFormat="1" ht="12" customHeight="1" outlineLevel="2" x14ac:dyDescent="0.2">
      <c r="A83" s="41"/>
      <c r="B83" s="66">
        <v>642015</v>
      </c>
      <c r="C83" s="67" t="s">
        <v>63</v>
      </c>
      <c r="D83" s="224">
        <v>200</v>
      </c>
      <c r="E83" s="224">
        <v>200</v>
      </c>
      <c r="F83" s="224">
        <v>200</v>
      </c>
    </row>
    <row r="84" spans="1:6" s="1" customFormat="1" ht="12" customHeight="1" outlineLevel="2" x14ac:dyDescent="0.2">
      <c r="A84" s="41"/>
      <c r="B84" s="66"/>
      <c r="C84" s="67"/>
      <c r="D84" s="224"/>
      <c r="E84" s="224"/>
      <c r="F84" s="224"/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3"/>
  <sheetViews>
    <sheetView workbookViewId="0">
      <selection activeCell="F10" sqref="F10"/>
    </sheetView>
  </sheetViews>
  <sheetFormatPr defaultRowHeight="14.4" x14ac:dyDescent="0.3"/>
  <cols>
    <col min="1" max="1" width="4" customWidth="1"/>
    <col min="4" max="4" width="14.44140625" customWidth="1"/>
    <col min="5" max="5" width="9.109375" hidden="1" customWidth="1"/>
    <col min="6" max="6" width="15.44140625" customWidth="1"/>
    <col min="7" max="8" width="14.88671875" customWidth="1"/>
    <col min="9" max="9" width="8.6640625" customWidth="1"/>
    <col min="10" max="10" width="4.5546875" hidden="1" customWidth="1"/>
  </cols>
  <sheetData>
    <row r="3" spans="2:13" ht="27" customHeight="1" x14ac:dyDescent="0.3">
      <c r="B3" s="217" t="s">
        <v>297</v>
      </c>
      <c r="C3" s="217"/>
      <c r="D3" s="217"/>
      <c r="E3" s="217"/>
      <c r="F3" s="217"/>
      <c r="G3" s="217"/>
      <c r="H3" s="217"/>
      <c r="I3" s="216"/>
      <c r="J3" s="216"/>
    </row>
    <row r="4" spans="2:13" x14ac:dyDescent="0.3">
      <c r="B4" s="216"/>
      <c r="C4" s="216"/>
      <c r="D4" s="216"/>
      <c r="E4" s="216"/>
      <c r="F4" s="216"/>
      <c r="G4" s="216"/>
      <c r="H4" s="216"/>
      <c r="I4" s="216"/>
      <c r="J4" s="216"/>
    </row>
    <row r="6" spans="2:13" ht="15" thickBot="1" x14ac:dyDescent="0.35"/>
    <row r="7" spans="2:13" x14ac:dyDescent="0.3">
      <c r="B7" s="394" t="s">
        <v>241</v>
      </c>
      <c r="C7" s="395"/>
      <c r="D7" s="395"/>
      <c r="E7" s="396"/>
      <c r="F7" s="381" t="s">
        <v>294</v>
      </c>
      <c r="G7" s="381" t="s">
        <v>295</v>
      </c>
      <c r="H7" s="381" t="s">
        <v>298</v>
      </c>
    </row>
    <row r="8" spans="2:13" x14ac:dyDescent="0.3">
      <c r="B8" s="397"/>
      <c r="C8" s="398"/>
      <c r="D8" s="398"/>
      <c r="E8" s="399"/>
      <c r="F8" s="382"/>
      <c r="G8" s="382"/>
      <c r="H8" s="382"/>
    </row>
    <row r="9" spans="2:13" ht="32.25" customHeight="1" thickBot="1" x14ac:dyDescent="0.35">
      <c r="B9" s="400"/>
      <c r="C9" s="401"/>
      <c r="D9" s="401"/>
      <c r="E9" s="402"/>
      <c r="F9" s="383"/>
      <c r="G9" s="383"/>
      <c r="H9" s="383"/>
      <c r="M9" t="s">
        <v>235</v>
      </c>
    </row>
    <row r="10" spans="2:13" ht="33" customHeight="1" x14ac:dyDescent="0.35">
      <c r="B10" s="384" t="s">
        <v>231</v>
      </c>
      <c r="C10" s="385"/>
      <c r="D10" s="386"/>
      <c r="E10" s="302"/>
      <c r="F10" s="303">
        <f>'Bežné výdavky spolu'!F34</f>
        <v>473879</v>
      </c>
      <c r="G10" s="303">
        <f>'Bežné výdavky spolu'!G34</f>
        <v>468173</v>
      </c>
      <c r="H10" s="304">
        <f>'Bežné výdavky spolu'!H34</f>
        <v>468173</v>
      </c>
    </row>
    <row r="11" spans="2:13" ht="33" customHeight="1" x14ac:dyDescent="0.35">
      <c r="B11" s="387" t="s">
        <v>232</v>
      </c>
      <c r="C11" s="388"/>
      <c r="D11" s="389"/>
      <c r="E11" s="208"/>
      <c r="F11" s="215">
        <f>'Kapitálové výdavky spolu'!D19</f>
        <v>108128</v>
      </c>
      <c r="G11" s="215">
        <f>'Kapitálové výdavky spolu'!E19</f>
        <v>0</v>
      </c>
      <c r="H11" s="301">
        <f>'Kapitálové výdavky spolu'!F19</f>
        <v>0</v>
      </c>
    </row>
    <row r="12" spans="2:13" ht="36" customHeight="1" thickBot="1" x14ac:dyDescent="0.35">
      <c r="B12" s="390" t="s">
        <v>233</v>
      </c>
      <c r="C12" s="391"/>
      <c r="D12" s="392"/>
      <c r="E12" s="305"/>
      <c r="F12" s="306">
        <f>'Výdavkové FO spolu'!D8</f>
        <v>7350</v>
      </c>
      <c r="G12" s="306">
        <f>'Výdavkové FO spolu'!E8</f>
        <v>4850</v>
      </c>
      <c r="H12" s="307">
        <f>'Výdavkové FO spolu'!F8</f>
        <v>4850</v>
      </c>
    </row>
    <row r="13" spans="2:13" ht="42.75" customHeight="1" thickBot="1" x14ac:dyDescent="0.4">
      <c r="B13" s="345" t="s">
        <v>234</v>
      </c>
      <c r="C13" s="393"/>
      <c r="D13" s="393"/>
      <c r="E13" s="308"/>
      <c r="F13" s="309">
        <f>F10+F11+F12</f>
        <v>589357</v>
      </c>
      <c r="G13" s="309">
        <f>G10+G11+G12</f>
        <v>473023</v>
      </c>
      <c r="H13" s="309">
        <f>H10+H11+H12</f>
        <v>473023</v>
      </c>
    </row>
  </sheetData>
  <mergeCells count="8">
    <mergeCell ref="H7:H9"/>
    <mergeCell ref="B10:D10"/>
    <mergeCell ref="B11:D11"/>
    <mergeCell ref="B12:D12"/>
    <mergeCell ref="B13:D13"/>
    <mergeCell ref="B7:E9"/>
    <mergeCell ref="F7:F9"/>
    <mergeCell ref="G7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13" workbookViewId="0">
      <selection activeCell="J24" sqref="J24"/>
    </sheetView>
  </sheetViews>
  <sheetFormatPr defaultRowHeight="14.4" outlineLevelRow="1" x14ac:dyDescent="0.3"/>
  <cols>
    <col min="1" max="1" width="5.6640625" customWidth="1"/>
    <col min="3" max="3" width="39" bestFit="1" customWidth="1"/>
    <col min="4" max="4" width="9.6640625" bestFit="1" customWidth="1"/>
  </cols>
  <sheetData>
    <row r="1" spans="1:6" ht="15" thickBot="1" x14ac:dyDescent="0.35"/>
    <row r="2" spans="1:6" ht="15" thickTop="1" x14ac:dyDescent="0.3">
      <c r="A2" s="327" t="s">
        <v>299</v>
      </c>
      <c r="B2" s="328"/>
      <c r="C2" s="328"/>
      <c r="D2" s="328"/>
      <c r="E2" s="328"/>
      <c r="F2" s="329"/>
    </row>
    <row r="3" spans="1:6" ht="15" thickBot="1" x14ac:dyDescent="0.35">
      <c r="A3" s="5"/>
      <c r="B3" s="6"/>
      <c r="C3" s="7"/>
      <c r="D3" s="8"/>
      <c r="E3" s="8"/>
      <c r="F3" s="9"/>
    </row>
    <row r="4" spans="1:6" ht="15.6" thickTop="1" thickBot="1" x14ac:dyDescent="0.35">
      <c r="A4" s="148"/>
      <c r="B4" s="149"/>
      <c r="C4" s="150"/>
      <c r="D4" s="194"/>
      <c r="E4" s="10"/>
      <c r="F4" s="151"/>
    </row>
    <row r="5" spans="1:6" ht="16.2" thickTop="1" x14ac:dyDescent="0.3">
      <c r="A5" s="20" t="s">
        <v>236</v>
      </c>
      <c r="B5" s="21"/>
      <c r="C5" s="22"/>
      <c r="D5" s="23">
        <v>2020</v>
      </c>
      <c r="E5" s="24">
        <v>2021</v>
      </c>
      <c r="F5" s="24">
        <v>2022</v>
      </c>
    </row>
    <row r="6" spans="1:6" s="1" customFormat="1" ht="12" customHeight="1" x14ac:dyDescent="0.2">
      <c r="A6" s="71" t="s">
        <v>64</v>
      </c>
      <c r="B6" s="29"/>
      <c r="C6" s="72"/>
      <c r="D6" s="73">
        <f>D7+D8+D9</f>
        <v>3550</v>
      </c>
      <c r="E6" s="73">
        <f>E7+E8+E9</f>
        <v>3300</v>
      </c>
      <c r="F6" s="73">
        <f>F7+F8+F9</f>
        <v>3300</v>
      </c>
    </row>
    <row r="7" spans="1:6" s="1" customFormat="1" ht="12" customHeight="1" outlineLevel="1" x14ac:dyDescent="0.2">
      <c r="A7" s="41"/>
      <c r="B7" s="66">
        <v>637005</v>
      </c>
      <c r="C7" s="67" t="s">
        <v>65</v>
      </c>
      <c r="D7" s="40">
        <v>1300</v>
      </c>
      <c r="E7" s="40">
        <v>1300</v>
      </c>
      <c r="F7" s="40">
        <v>1300</v>
      </c>
    </row>
    <row r="8" spans="1:6" s="1" customFormat="1" ht="12" customHeight="1" x14ac:dyDescent="0.2">
      <c r="A8" s="41"/>
      <c r="B8" s="66">
        <v>637012</v>
      </c>
      <c r="C8" s="74" t="s">
        <v>66</v>
      </c>
      <c r="D8" s="75">
        <v>2250</v>
      </c>
      <c r="E8" s="75">
        <v>2000</v>
      </c>
      <c r="F8" s="75">
        <v>2000</v>
      </c>
    </row>
    <row r="9" spans="1:6" s="1" customFormat="1" ht="12" customHeight="1" x14ac:dyDescent="0.2">
      <c r="A9" s="41"/>
      <c r="B9" s="66"/>
      <c r="C9" s="74"/>
      <c r="D9" s="75"/>
      <c r="E9" s="75"/>
      <c r="F9" s="75"/>
    </row>
    <row r="10" spans="1:6" s="1" customFormat="1" ht="12" customHeight="1" x14ac:dyDescent="0.2">
      <c r="A10" s="76" t="s">
        <v>301</v>
      </c>
      <c r="B10" s="77"/>
      <c r="C10" s="78"/>
      <c r="D10" s="79">
        <f>D11+D12+D13+D14+D15+D16</f>
        <v>2142</v>
      </c>
      <c r="E10" s="79">
        <f>E11+E12+E13+E14+E15+E16</f>
        <v>2142</v>
      </c>
      <c r="F10" s="79">
        <f>F11+F12+F13+F14+F15+F16</f>
        <v>2142</v>
      </c>
    </row>
    <row r="11" spans="1:6" s="1" customFormat="1" ht="12" customHeight="1" outlineLevel="1" x14ac:dyDescent="0.2">
      <c r="A11" s="41"/>
      <c r="B11" s="66">
        <v>611000</v>
      </c>
      <c r="C11" s="67" t="s">
        <v>67</v>
      </c>
      <c r="D11" s="40">
        <v>1150</v>
      </c>
      <c r="E11" s="40">
        <v>1150</v>
      </c>
      <c r="F11" s="40">
        <v>1150</v>
      </c>
    </row>
    <row r="12" spans="1:6" s="1" customFormat="1" ht="12" customHeight="1" outlineLevel="1" x14ac:dyDescent="0.2">
      <c r="A12" s="41"/>
      <c r="B12" s="66" t="s">
        <v>68</v>
      </c>
      <c r="C12" s="67" t="s">
        <v>69</v>
      </c>
      <c r="D12" s="40">
        <v>400</v>
      </c>
      <c r="E12" s="40">
        <v>400</v>
      </c>
      <c r="F12" s="40">
        <v>400</v>
      </c>
    </row>
    <row r="13" spans="1:6" s="1" customFormat="1" ht="12" customHeight="1" outlineLevel="1" x14ac:dyDescent="0.2">
      <c r="A13" s="41"/>
      <c r="B13" s="66">
        <v>632001</v>
      </c>
      <c r="C13" s="67" t="s">
        <v>70</v>
      </c>
      <c r="D13" s="40">
        <v>200</v>
      </c>
      <c r="E13" s="40">
        <v>200</v>
      </c>
      <c r="F13" s="40">
        <v>200</v>
      </c>
    </row>
    <row r="14" spans="1:6" s="1" customFormat="1" ht="12" customHeight="1" outlineLevel="1" x14ac:dyDescent="0.2">
      <c r="A14" s="41"/>
      <c r="B14" s="66">
        <v>632003</v>
      </c>
      <c r="C14" s="67" t="s">
        <v>71</v>
      </c>
      <c r="D14" s="40">
        <v>142</v>
      </c>
      <c r="E14" s="40">
        <v>142</v>
      </c>
      <c r="F14" s="40">
        <v>142</v>
      </c>
    </row>
    <row r="15" spans="1:6" s="1" customFormat="1" ht="12" customHeight="1" x14ac:dyDescent="0.2">
      <c r="A15" s="41"/>
      <c r="B15" s="42">
        <v>633006</v>
      </c>
      <c r="C15" s="80" t="s">
        <v>34</v>
      </c>
      <c r="D15" s="40">
        <v>150</v>
      </c>
      <c r="E15" s="40">
        <v>150</v>
      </c>
      <c r="F15" s="40">
        <v>150</v>
      </c>
    </row>
    <row r="16" spans="1:6" s="1" customFormat="1" ht="12" customHeight="1" x14ac:dyDescent="0.2">
      <c r="A16" s="97"/>
      <c r="B16" s="42">
        <v>633010</v>
      </c>
      <c r="C16" s="83" t="s">
        <v>72</v>
      </c>
      <c r="D16" s="40">
        <v>100</v>
      </c>
      <c r="E16" s="40">
        <v>100</v>
      </c>
      <c r="F16" s="40">
        <v>100</v>
      </c>
    </row>
    <row r="17" spans="1:19" s="1" customFormat="1" ht="12" customHeight="1" x14ac:dyDescent="0.2">
      <c r="A17" s="97"/>
      <c r="B17" s="42"/>
      <c r="C17" s="83"/>
      <c r="D17" s="81"/>
      <c r="E17" s="81"/>
      <c r="F17" s="81"/>
    </row>
    <row r="18" spans="1:19" s="1" customFormat="1" ht="12" customHeight="1" x14ac:dyDescent="0.2">
      <c r="A18" s="330" t="s">
        <v>73</v>
      </c>
      <c r="B18" s="331"/>
      <c r="C18" s="332"/>
      <c r="D18" s="79">
        <f>D19+D20</f>
        <v>719</v>
      </c>
      <c r="E18" s="79">
        <f>E19+E20</f>
        <v>600</v>
      </c>
      <c r="F18" s="79">
        <f>F19+F20</f>
        <v>600</v>
      </c>
    </row>
    <row r="19" spans="1:19" s="1" customFormat="1" ht="12" customHeight="1" x14ac:dyDescent="0.2">
      <c r="A19" s="41"/>
      <c r="B19" s="66" t="s">
        <v>74</v>
      </c>
      <c r="C19" s="67" t="s">
        <v>300</v>
      </c>
      <c r="D19" s="84">
        <v>719</v>
      </c>
      <c r="E19" s="84">
        <v>600</v>
      </c>
      <c r="F19" s="84">
        <v>600</v>
      </c>
    </row>
    <row r="20" spans="1:19" s="1" customFormat="1" ht="12" customHeight="1" x14ac:dyDescent="0.2">
      <c r="A20" s="41"/>
      <c r="B20" s="66"/>
      <c r="C20" s="67"/>
      <c r="D20" s="84"/>
      <c r="E20" s="84"/>
      <c r="F20" s="84"/>
    </row>
    <row r="21" spans="1:19" s="1" customFormat="1" ht="12" customHeight="1" x14ac:dyDescent="0.2">
      <c r="A21" s="85" t="s">
        <v>75</v>
      </c>
      <c r="B21" s="86"/>
      <c r="C21" s="87"/>
      <c r="D21" s="79">
        <f>SUM(D22:D23)</f>
        <v>2100</v>
      </c>
      <c r="E21" s="79">
        <f>SUM(E22:E23)</f>
        <v>2100</v>
      </c>
      <c r="F21" s="79">
        <f>SUM(F22:F23)</f>
        <v>2100</v>
      </c>
    </row>
    <row r="22" spans="1:19" s="1" customFormat="1" ht="12" customHeight="1" x14ac:dyDescent="0.2">
      <c r="A22" s="41"/>
      <c r="B22" s="42">
        <v>651002</v>
      </c>
      <c r="C22" s="39" t="s">
        <v>76</v>
      </c>
      <c r="D22" s="40">
        <v>2100</v>
      </c>
      <c r="E22" s="40">
        <v>2100</v>
      </c>
      <c r="F22" s="40">
        <v>2100</v>
      </c>
    </row>
    <row r="23" spans="1:19" s="1" customFormat="1" ht="12" customHeight="1" x14ac:dyDescent="0.2">
      <c r="A23" s="41"/>
      <c r="B23" s="66"/>
      <c r="C23" s="67"/>
      <c r="D23" s="84"/>
      <c r="E23" s="84"/>
      <c r="F23" s="84"/>
    </row>
    <row r="24" spans="1:19" s="1" customFormat="1" ht="12" customHeight="1" x14ac:dyDescent="0.2">
      <c r="A24" s="41"/>
      <c r="B24" s="66"/>
      <c r="C24" s="67"/>
      <c r="D24" s="84"/>
      <c r="E24" s="84"/>
      <c r="F24" s="84"/>
    </row>
    <row r="25" spans="1:19" s="91" customFormat="1" ht="12" customHeight="1" x14ac:dyDescent="0.2">
      <c r="A25" s="25" t="s">
        <v>77</v>
      </c>
      <c r="B25" s="88"/>
      <c r="C25" s="27"/>
      <c r="D25" s="89">
        <f>D26</f>
        <v>0</v>
      </c>
      <c r="E25" s="89">
        <f>E26</f>
        <v>0</v>
      </c>
      <c r="F25" s="89">
        <f>F26</f>
        <v>0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spans="1:19" s="1" customFormat="1" ht="12" customHeight="1" x14ac:dyDescent="0.2">
      <c r="A26" s="71" t="s">
        <v>78</v>
      </c>
      <c r="B26" s="29"/>
      <c r="C26" s="92"/>
      <c r="D26" s="79">
        <f>D27+D28</f>
        <v>0</v>
      </c>
      <c r="E26" s="79">
        <f>E27+E28</f>
        <v>0</v>
      </c>
      <c r="F26" s="79">
        <f>F27+F28</f>
        <v>0</v>
      </c>
    </row>
    <row r="27" spans="1:19" s="1" customFormat="1" ht="12" customHeight="1" outlineLevel="1" x14ac:dyDescent="0.2">
      <c r="A27" s="41"/>
      <c r="B27" s="43">
        <v>637027</v>
      </c>
      <c r="C27" s="35" t="s">
        <v>79</v>
      </c>
      <c r="D27" s="84">
        <v>0</v>
      </c>
      <c r="E27" s="84">
        <v>0</v>
      </c>
      <c r="F27" s="84">
        <v>0</v>
      </c>
    </row>
    <row r="28" spans="1:19" s="1" customFormat="1" ht="12" customHeight="1" x14ac:dyDescent="0.2">
      <c r="A28" s="41"/>
      <c r="B28" s="82"/>
      <c r="C28" s="74"/>
      <c r="D28" s="93"/>
      <c r="E28" s="93"/>
      <c r="F28" s="93"/>
    </row>
    <row r="29" spans="1:19" s="1" customFormat="1" ht="12" customHeight="1" x14ac:dyDescent="0.2">
      <c r="A29" s="25" t="s">
        <v>80</v>
      </c>
      <c r="B29" s="94"/>
      <c r="C29" s="94"/>
      <c r="D29" s="89">
        <f>D30</f>
        <v>6210</v>
      </c>
      <c r="E29" s="89">
        <f>E30</f>
        <v>4453</v>
      </c>
      <c r="F29" s="89">
        <f>F30</f>
        <v>4453</v>
      </c>
    </row>
    <row r="30" spans="1:19" s="1" customFormat="1" ht="12" customHeight="1" x14ac:dyDescent="0.2">
      <c r="A30" s="71" t="s">
        <v>81</v>
      </c>
      <c r="B30" s="29"/>
      <c r="C30" s="72"/>
      <c r="D30" s="73">
        <f>SUM(D34:D45)</f>
        <v>6210</v>
      </c>
      <c r="E30" s="73">
        <f>SUM(E34:E45)</f>
        <v>4453</v>
      </c>
      <c r="F30" s="73">
        <f>SUM(F34:F45)</f>
        <v>4453</v>
      </c>
    </row>
    <row r="31" spans="1:19" s="1" customFormat="1" ht="12" hidden="1" customHeight="1" outlineLevel="1" x14ac:dyDescent="0.2">
      <c r="A31" s="41"/>
      <c r="B31" s="95" t="s">
        <v>82</v>
      </c>
      <c r="C31" s="96" t="s">
        <v>83</v>
      </c>
      <c r="D31" s="40"/>
      <c r="E31" s="40"/>
      <c r="F31" s="40"/>
    </row>
    <row r="32" spans="1:19" s="1" customFormat="1" ht="12" hidden="1" customHeight="1" outlineLevel="1" x14ac:dyDescent="0.2">
      <c r="A32" s="41"/>
      <c r="B32" s="95" t="s">
        <v>39</v>
      </c>
      <c r="C32" s="39" t="s">
        <v>40</v>
      </c>
      <c r="D32" s="56"/>
      <c r="E32" s="56"/>
      <c r="F32" s="56"/>
    </row>
    <row r="33" spans="1:6" s="1" customFormat="1" ht="12" hidden="1" customHeight="1" outlineLevel="1" x14ac:dyDescent="0.2">
      <c r="A33" s="41"/>
      <c r="B33" s="66">
        <v>634002</v>
      </c>
      <c r="C33" s="39" t="s">
        <v>41</v>
      </c>
      <c r="D33" s="40"/>
      <c r="E33" s="40"/>
      <c r="F33" s="40"/>
    </row>
    <row r="34" spans="1:6" s="1" customFormat="1" ht="12" customHeight="1" outlineLevel="1" x14ac:dyDescent="0.2">
      <c r="A34" s="41"/>
      <c r="B34" s="66">
        <v>632001</v>
      </c>
      <c r="C34" s="39" t="s">
        <v>120</v>
      </c>
      <c r="D34" s="311">
        <v>310</v>
      </c>
      <c r="E34" s="311">
        <v>310</v>
      </c>
      <c r="F34" s="311">
        <v>310</v>
      </c>
    </row>
    <row r="35" spans="1:6" s="1" customFormat="1" ht="12" customHeight="1" outlineLevel="1" x14ac:dyDescent="0.2">
      <c r="A35" s="41"/>
      <c r="B35" s="66">
        <v>633006</v>
      </c>
      <c r="C35" s="39" t="s">
        <v>321</v>
      </c>
      <c r="D35" s="311">
        <v>2720</v>
      </c>
      <c r="E35" s="311">
        <v>1010</v>
      </c>
      <c r="F35" s="311">
        <v>1010</v>
      </c>
    </row>
    <row r="36" spans="1:6" s="1" customFormat="1" ht="12" customHeight="1" outlineLevel="1" x14ac:dyDescent="0.2">
      <c r="A36" s="41"/>
      <c r="B36" s="66">
        <v>633010</v>
      </c>
      <c r="C36" s="39" t="s">
        <v>322</v>
      </c>
      <c r="D36" s="311">
        <v>825</v>
      </c>
      <c r="E36" s="311">
        <v>825</v>
      </c>
      <c r="F36" s="311">
        <v>825</v>
      </c>
    </row>
    <row r="37" spans="1:6" s="1" customFormat="1" ht="12" customHeight="1" outlineLevel="1" x14ac:dyDescent="0.2">
      <c r="A37" s="41"/>
      <c r="B37" s="66">
        <v>634001</v>
      </c>
      <c r="C37" s="50" t="s">
        <v>40</v>
      </c>
      <c r="D37" s="311">
        <v>300</v>
      </c>
      <c r="E37" s="311">
        <v>260</v>
      </c>
      <c r="F37" s="311">
        <v>260</v>
      </c>
    </row>
    <row r="38" spans="1:6" s="1" customFormat="1" ht="12" customHeight="1" outlineLevel="1" x14ac:dyDescent="0.2">
      <c r="A38" s="41"/>
      <c r="B38" s="66">
        <v>634002</v>
      </c>
      <c r="C38" s="50" t="s">
        <v>222</v>
      </c>
      <c r="D38" s="311">
        <v>970</v>
      </c>
      <c r="E38" s="311">
        <v>965</v>
      </c>
      <c r="F38" s="311">
        <v>965</v>
      </c>
    </row>
    <row r="39" spans="1:6" s="1" customFormat="1" ht="12" customHeight="1" outlineLevel="1" x14ac:dyDescent="0.2">
      <c r="A39" s="41"/>
      <c r="B39" s="66">
        <v>634003</v>
      </c>
      <c r="C39" s="50" t="s">
        <v>274</v>
      </c>
      <c r="D39" s="311">
        <v>315</v>
      </c>
      <c r="E39" s="311">
        <v>313</v>
      </c>
      <c r="F39" s="311">
        <v>313</v>
      </c>
    </row>
    <row r="40" spans="1:6" s="1" customFormat="1" ht="12" customHeight="1" outlineLevel="1" x14ac:dyDescent="0.2">
      <c r="A40" s="41"/>
      <c r="B40" s="66">
        <v>635004</v>
      </c>
      <c r="C40" s="50" t="s">
        <v>84</v>
      </c>
      <c r="D40" s="311">
        <v>120</v>
      </c>
      <c r="E40" s="311">
        <v>120</v>
      </c>
      <c r="F40" s="311">
        <v>120</v>
      </c>
    </row>
    <row r="41" spans="1:6" s="1" customFormat="1" ht="12" customHeight="1" outlineLevel="1" x14ac:dyDescent="0.2">
      <c r="A41" s="41"/>
      <c r="B41" s="66">
        <v>635006</v>
      </c>
      <c r="C41" s="50" t="s">
        <v>85</v>
      </c>
      <c r="D41" s="311">
        <v>0</v>
      </c>
      <c r="E41" s="311">
        <v>0</v>
      </c>
      <c r="F41" s="311">
        <v>0</v>
      </c>
    </row>
    <row r="42" spans="1:6" s="1" customFormat="1" ht="12" customHeight="1" outlineLevel="1" x14ac:dyDescent="0.2">
      <c r="A42" s="41"/>
      <c r="B42" s="66">
        <v>637001</v>
      </c>
      <c r="C42" s="50" t="s">
        <v>221</v>
      </c>
      <c r="D42" s="311">
        <v>350</v>
      </c>
      <c r="E42" s="311">
        <v>350</v>
      </c>
      <c r="F42" s="311">
        <v>350</v>
      </c>
    </row>
    <row r="43" spans="1:6" s="1" customFormat="1" ht="12" customHeight="1" x14ac:dyDescent="0.2">
      <c r="A43" s="41"/>
      <c r="B43" s="66">
        <v>637002</v>
      </c>
      <c r="C43" s="67" t="s">
        <v>86</v>
      </c>
      <c r="D43" s="316">
        <v>300</v>
      </c>
      <c r="E43" s="316">
        <v>300</v>
      </c>
      <c r="F43" s="316">
        <v>300</v>
      </c>
    </row>
    <row r="44" spans="1:6" s="1" customFormat="1" ht="12" customHeight="1" x14ac:dyDescent="0.2">
      <c r="A44" s="41"/>
      <c r="B44" s="66">
        <v>637005</v>
      </c>
      <c r="C44" s="67" t="s">
        <v>281</v>
      </c>
      <c r="D44" s="316">
        <v>0</v>
      </c>
      <c r="E44" s="316">
        <v>0</v>
      </c>
      <c r="F44" s="316">
        <v>0</v>
      </c>
    </row>
    <row r="45" spans="1:6" s="1" customFormat="1" ht="12" customHeight="1" x14ac:dyDescent="0.2">
      <c r="A45" s="41"/>
      <c r="B45" s="66"/>
      <c r="C45" s="67"/>
      <c r="D45" s="316"/>
      <c r="E45" s="316"/>
      <c r="F45" s="316"/>
    </row>
  </sheetData>
  <mergeCells count="2">
    <mergeCell ref="A18:C18"/>
    <mergeCell ref="A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opLeftCell="A14" workbookViewId="0">
      <selection activeCell="D41" sqref="D41"/>
    </sheetView>
  </sheetViews>
  <sheetFormatPr defaultRowHeight="14.4" outlineLevelRow="1" x14ac:dyDescent="0.3"/>
  <cols>
    <col min="1" max="1" width="2.33203125" customWidth="1"/>
    <col min="2" max="2" width="6.88671875" customWidth="1"/>
    <col min="3" max="3" width="36.6640625" customWidth="1"/>
    <col min="4" max="6" width="12" bestFit="1" customWidth="1"/>
  </cols>
  <sheetData>
    <row r="1" spans="1:30" ht="15" thickBot="1" x14ac:dyDescent="0.35"/>
    <row r="2" spans="1:30" ht="15" thickTop="1" x14ac:dyDescent="0.3">
      <c r="A2" s="333" t="s">
        <v>299</v>
      </c>
      <c r="B2" s="334"/>
      <c r="C2" s="334"/>
      <c r="D2" s="334"/>
      <c r="E2" s="334"/>
      <c r="F2" s="335"/>
    </row>
    <row r="3" spans="1:30" ht="15" thickBot="1" x14ac:dyDescent="0.35">
      <c r="A3" s="336"/>
      <c r="B3" s="337"/>
      <c r="C3" s="337"/>
      <c r="D3" s="337"/>
      <c r="E3" s="337"/>
      <c r="F3" s="338"/>
    </row>
    <row r="4" spans="1:30" ht="15.6" thickTop="1" thickBot="1" x14ac:dyDescent="0.35">
      <c r="A4" s="170"/>
      <c r="B4" s="149"/>
      <c r="C4" s="150"/>
      <c r="D4" s="194"/>
      <c r="E4" s="194"/>
      <c r="F4" s="194"/>
    </row>
    <row r="5" spans="1:30" ht="16.2" thickTop="1" x14ac:dyDescent="0.3">
      <c r="A5" s="20" t="s">
        <v>236</v>
      </c>
      <c r="B5" s="21"/>
      <c r="C5" s="22"/>
      <c r="D5" s="23">
        <v>2020</v>
      </c>
      <c r="E5" s="23">
        <v>2021</v>
      </c>
      <c r="F5" s="23">
        <v>2022</v>
      </c>
    </row>
    <row r="6" spans="1:30" s="100" customFormat="1" ht="12" customHeight="1" x14ac:dyDescent="0.2">
      <c r="A6" s="25" t="s">
        <v>87</v>
      </c>
      <c r="B6" s="98"/>
      <c r="C6" s="99"/>
      <c r="D6" s="228">
        <f>D7+D12</f>
        <v>6939</v>
      </c>
      <c r="E6" s="228">
        <f>E7+E12</f>
        <v>6189</v>
      </c>
      <c r="F6" s="228">
        <f>F7+F12</f>
        <v>6189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s="1" customFormat="1" ht="12" customHeight="1" x14ac:dyDescent="0.2">
      <c r="A7" s="71" t="s">
        <v>245</v>
      </c>
      <c r="B7" s="29"/>
      <c r="C7" s="72"/>
      <c r="D7" s="229">
        <f>D8+D9+D10</f>
        <v>5200</v>
      </c>
      <c r="E7" s="229">
        <f>E8+E9+E10</f>
        <v>4050</v>
      </c>
      <c r="F7" s="229">
        <f>F8+F9+F10</f>
        <v>4050</v>
      </c>
    </row>
    <row r="8" spans="1:30" s="1" customFormat="1" ht="12" customHeight="1" outlineLevel="1" x14ac:dyDescent="0.2">
      <c r="A8" s="41"/>
      <c r="B8" s="42">
        <v>637005</v>
      </c>
      <c r="C8" s="39" t="s">
        <v>302</v>
      </c>
      <c r="D8" s="224">
        <v>3000</v>
      </c>
      <c r="E8" s="224">
        <v>1850</v>
      </c>
      <c r="F8" s="224">
        <v>1850</v>
      </c>
    </row>
    <row r="9" spans="1:30" s="1" customFormat="1" ht="12" customHeight="1" x14ac:dyDescent="0.2">
      <c r="A9" s="41"/>
      <c r="B9" s="42">
        <v>632003</v>
      </c>
      <c r="C9" s="35" t="s">
        <v>265</v>
      </c>
      <c r="D9" s="224">
        <v>2000</v>
      </c>
      <c r="E9" s="224">
        <v>2000</v>
      </c>
      <c r="F9" s="224">
        <v>2000</v>
      </c>
    </row>
    <row r="10" spans="1:30" s="1" customFormat="1" ht="12" customHeight="1" x14ac:dyDescent="0.2">
      <c r="A10" s="41"/>
      <c r="B10" s="42">
        <v>633006</v>
      </c>
      <c r="C10" s="35" t="s">
        <v>303</v>
      </c>
      <c r="D10" s="224">
        <v>200</v>
      </c>
      <c r="E10" s="224">
        <v>200</v>
      </c>
      <c r="F10" s="224">
        <v>200</v>
      </c>
    </row>
    <row r="11" spans="1:30" s="1" customFormat="1" ht="12" customHeight="1" outlineLevel="1" x14ac:dyDescent="0.2">
      <c r="A11" s="41"/>
      <c r="B11" s="66"/>
      <c r="C11" s="67"/>
      <c r="D11" s="224"/>
      <c r="E11" s="224"/>
      <c r="F11" s="224"/>
    </row>
    <row r="12" spans="1:30" s="1" customFormat="1" ht="12" customHeight="1" outlineLevel="1" x14ac:dyDescent="0.2">
      <c r="A12" s="76" t="s">
        <v>89</v>
      </c>
      <c r="B12" s="101"/>
      <c r="C12" s="102"/>
      <c r="D12" s="229">
        <f>D13+D14+D15+D16+D17+D18</f>
        <v>1739</v>
      </c>
      <c r="E12" s="229">
        <f>E13+E14+E15+E16+E17+E18</f>
        <v>2139</v>
      </c>
      <c r="F12" s="229">
        <f>F13+F14+F15+F16+F17+F18</f>
        <v>2139</v>
      </c>
    </row>
    <row r="13" spans="1:30" s="1" customFormat="1" ht="12" customHeight="1" outlineLevel="1" x14ac:dyDescent="0.2">
      <c r="A13" s="103"/>
      <c r="B13" s="66" t="s">
        <v>90</v>
      </c>
      <c r="C13" s="104" t="s">
        <v>91</v>
      </c>
      <c r="D13" s="224">
        <v>30</v>
      </c>
      <c r="E13" s="224">
        <v>30</v>
      </c>
      <c r="F13" s="224">
        <v>30</v>
      </c>
    </row>
    <row r="14" spans="1:30" s="1" customFormat="1" ht="12" customHeight="1" outlineLevel="1" x14ac:dyDescent="0.2">
      <c r="A14" s="41"/>
      <c r="B14" s="66">
        <v>633006</v>
      </c>
      <c r="C14" s="104" t="s">
        <v>223</v>
      </c>
      <c r="D14" s="224">
        <v>509</v>
      </c>
      <c r="E14" s="224">
        <v>509</v>
      </c>
      <c r="F14" s="224">
        <v>509</v>
      </c>
    </row>
    <row r="15" spans="1:30" s="1" customFormat="1" ht="12" customHeight="1" outlineLevel="1" x14ac:dyDescent="0.2">
      <c r="A15" s="41"/>
      <c r="B15" s="66">
        <v>635006</v>
      </c>
      <c r="C15" s="104" t="s">
        <v>305</v>
      </c>
      <c r="D15" s="224">
        <v>400</v>
      </c>
      <c r="E15" s="224">
        <v>400</v>
      </c>
      <c r="F15" s="224">
        <v>400</v>
      </c>
    </row>
    <row r="16" spans="1:30" s="1" customFormat="1" ht="12" customHeight="1" outlineLevel="1" x14ac:dyDescent="0.2">
      <c r="A16" s="41"/>
      <c r="B16" s="66">
        <v>635006</v>
      </c>
      <c r="C16" s="104" t="s">
        <v>92</v>
      </c>
      <c r="D16" s="224">
        <v>400</v>
      </c>
      <c r="E16" s="224">
        <v>0</v>
      </c>
      <c r="F16" s="224">
        <v>0</v>
      </c>
    </row>
    <row r="17" spans="1:6" s="1" customFormat="1" ht="12" customHeight="1" outlineLevel="1" x14ac:dyDescent="0.2">
      <c r="A17" s="41"/>
      <c r="B17" s="66">
        <v>637004</v>
      </c>
      <c r="C17" s="105" t="s">
        <v>304</v>
      </c>
      <c r="D17" s="224">
        <v>400</v>
      </c>
      <c r="E17" s="224">
        <v>400</v>
      </c>
      <c r="F17" s="224">
        <v>400</v>
      </c>
    </row>
    <row r="18" spans="1:6" s="1" customFormat="1" ht="12" customHeight="1" outlineLevel="1" x14ac:dyDescent="0.2">
      <c r="A18" s="41"/>
      <c r="B18" s="66">
        <v>637005</v>
      </c>
      <c r="C18" s="105" t="s">
        <v>296</v>
      </c>
      <c r="D18" s="224">
        <v>0</v>
      </c>
      <c r="E18" s="224">
        <v>800</v>
      </c>
      <c r="F18" s="224">
        <v>800</v>
      </c>
    </row>
    <row r="19" spans="1:6" s="1" customFormat="1" ht="12" hidden="1" customHeight="1" outlineLevel="1" x14ac:dyDescent="0.2">
      <c r="A19" s="41"/>
      <c r="B19" s="66">
        <v>635006</v>
      </c>
      <c r="C19" s="104" t="s">
        <v>51</v>
      </c>
      <c r="D19" s="224"/>
      <c r="E19" s="224"/>
      <c r="F19" s="224"/>
    </row>
    <row r="20" spans="1:6" s="1" customFormat="1" ht="12" customHeight="1" outlineLevel="1" x14ac:dyDescent="0.2">
      <c r="A20" s="25" t="s">
        <v>93</v>
      </c>
      <c r="B20" s="88"/>
      <c r="C20" s="106"/>
      <c r="D20" s="228">
        <f>D21+D30</f>
        <v>36191</v>
      </c>
      <c r="E20" s="228">
        <f>E21+E30</f>
        <v>31391</v>
      </c>
      <c r="F20" s="228">
        <f>F21+F30</f>
        <v>31391</v>
      </c>
    </row>
    <row r="21" spans="1:6" s="1" customFormat="1" ht="12" customHeight="1" x14ac:dyDescent="0.2">
      <c r="A21" s="71" t="s">
        <v>94</v>
      </c>
      <c r="B21" s="29"/>
      <c r="C21" s="72"/>
      <c r="D21" s="230">
        <f>D22+D23+D24+D25+D26+D27+D28+D29</f>
        <v>36105</v>
      </c>
      <c r="E21" s="230">
        <f>E22+E23+E24+E25+E26+E27+E28+E29</f>
        <v>31305</v>
      </c>
      <c r="F21" s="230">
        <f>F22+F23+F24+F25+F26+F27+F28+F29</f>
        <v>31305</v>
      </c>
    </row>
    <row r="22" spans="1:6" s="1" customFormat="1" ht="12" customHeight="1" outlineLevel="1" x14ac:dyDescent="0.2">
      <c r="A22" s="41"/>
      <c r="B22" s="66">
        <v>633004</v>
      </c>
      <c r="C22" s="67" t="s">
        <v>95</v>
      </c>
      <c r="D22" s="226">
        <v>2000</v>
      </c>
      <c r="E22" s="226">
        <v>1000</v>
      </c>
      <c r="F22" s="226">
        <v>1000</v>
      </c>
    </row>
    <row r="23" spans="1:6" s="1" customFormat="1" ht="12" customHeight="1" outlineLevel="1" x14ac:dyDescent="0.2">
      <c r="A23" s="41"/>
      <c r="B23" s="66">
        <v>633006</v>
      </c>
      <c r="C23" s="67" t="s">
        <v>34</v>
      </c>
      <c r="D23" s="226">
        <v>350</v>
      </c>
      <c r="E23" s="226">
        <v>350</v>
      </c>
      <c r="F23" s="226">
        <v>350</v>
      </c>
    </row>
    <row r="24" spans="1:6" s="1" customFormat="1" ht="12" customHeight="1" outlineLevel="1" x14ac:dyDescent="0.2">
      <c r="A24" s="41"/>
      <c r="B24" s="66">
        <v>637004</v>
      </c>
      <c r="C24" s="67" t="s">
        <v>96</v>
      </c>
      <c r="D24" s="226">
        <v>11000</v>
      </c>
      <c r="E24" s="226">
        <v>11000</v>
      </c>
      <c r="F24" s="226">
        <v>11000</v>
      </c>
    </row>
    <row r="25" spans="1:6" s="1" customFormat="1" ht="12" customHeight="1" outlineLevel="1" x14ac:dyDescent="0.2">
      <c r="A25" s="41"/>
      <c r="B25" s="66"/>
      <c r="C25" s="67" t="s">
        <v>97</v>
      </c>
      <c r="D25" s="226">
        <v>20000</v>
      </c>
      <c r="E25" s="226">
        <v>15000</v>
      </c>
      <c r="F25" s="226">
        <v>15000</v>
      </c>
    </row>
    <row r="26" spans="1:6" s="1" customFormat="1" ht="12" customHeight="1" outlineLevel="1" x14ac:dyDescent="0.2">
      <c r="A26" s="41"/>
      <c r="B26" s="66"/>
      <c r="C26" s="67" t="s">
        <v>98</v>
      </c>
      <c r="D26" s="226">
        <v>1000</v>
      </c>
      <c r="E26" s="226">
        <v>2000</v>
      </c>
      <c r="F26" s="226">
        <v>2000</v>
      </c>
    </row>
    <row r="27" spans="1:6" s="1" customFormat="1" ht="12" customHeight="1" outlineLevel="1" x14ac:dyDescent="0.2">
      <c r="A27" s="41"/>
      <c r="B27" s="66">
        <v>637027</v>
      </c>
      <c r="C27" s="67" t="s">
        <v>250</v>
      </c>
      <c r="D27" s="226">
        <v>1300</v>
      </c>
      <c r="E27" s="226">
        <v>1500</v>
      </c>
      <c r="F27" s="226">
        <v>1500</v>
      </c>
    </row>
    <row r="28" spans="1:6" s="1" customFormat="1" ht="12" customHeight="1" outlineLevel="1" x14ac:dyDescent="0.2">
      <c r="A28" s="41"/>
      <c r="B28" s="66">
        <v>642006</v>
      </c>
      <c r="C28" s="67" t="s">
        <v>99</v>
      </c>
      <c r="D28" s="226">
        <v>455</v>
      </c>
      <c r="E28" s="226">
        <v>455</v>
      </c>
      <c r="F28" s="226">
        <v>455</v>
      </c>
    </row>
    <row r="29" spans="1:6" s="1" customFormat="1" ht="12" customHeight="1" outlineLevel="1" x14ac:dyDescent="0.2">
      <c r="A29" s="41"/>
      <c r="B29" s="66"/>
      <c r="C29" s="67"/>
      <c r="D29" s="226"/>
      <c r="E29" s="226"/>
      <c r="F29" s="226"/>
    </row>
    <row r="30" spans="1:6" s="1" customFormat="1" ht="12" customHeight="1" x14ac:dyDescent="0.2">
      <c r="A30" s="71" t="s">
        <v>100</v>
      </c>
      <c r="B30" s="29"/>
      <c r="C30" s="72"/>
      <c r="D30" s="230">
        <f>SUM(D31:D32)</f>
        <v>86</v>
      </c>
      <c r="E30" s="230">
        <f>SUM(E31:E32)</f>
        <v>86</v>
      </c>
      <c r="F30" s="230">
        <f>SUM(F31:F32)</f>
        <v>86</v>
      </c>
    </row>
    <row r="31" spans="1:6" s="1" customFormat="1" ht="12" customHeight="1" x14ac:dyDescent="0.2">
      <c r="A31" s="51"/>
      <c r="B31" s="34" t="s">
        <v>90</v>
      </c>
      <c r="C31" s="35" t="s">
        <v>101</v>
      </c>
      <c r="D31" s="224">
        <v>67</v>
      </c>
      <c r="E31" s="224">
        <v>67</v>
      </c>
      <c r="F31" s="224">
        <v>67</v>
      </c>
    </row>
    <row r="32" spans="1:6" s="1" customFormat="1" ht="12" customHeight="1" x14ac:dyDescent="0.2">
      <c r="A32" s="51"/>
      <c r="B32" s="107">
        <v>632003</v>
      </c>
      <c r="C32" s="35" t="s">
        <v>102</v>
      </c>
      <c r="D32" s="224">
        <v>19</v>
      </c>
      <c r="E32" s="224">
        <v>19</v>
      </c>
      <c r="F32" s="224">
        <v>19</v>
      </c>
    </row>
    <row r="33" spans="1:19" s="1" customFormat="1" ht="12" customHeight="1" thickBot="1" x14ac:dyDescent="0.25">
      <c r="A33" s="108"/>
      <c r="B33" s="176"/>
      <c r="C33" s="109"/>
      <c r="D33" s="231"/>
      <c r="E33" s="231"/>
      <c r="F33" s="231"/>
    </row>
    <row r="34" spans="1:19" s="1" customFormat="1" ht="12" customHeight="1" thickBot="1" x14ac:dyDescent="0.25">
      <c r="A34" s="110"/>
      <c r="B34" s="111"/>
      <c r="C34" s="112"/>
      <c r="D34" s="232"/>
      <c r="E34" s="232"/>
      <c r="F34" s="232"/>
    </row>
    <row r="35" spans="1:19" s="1" customFormat="1" ht="12" customHeight="1" x14ac:dyDescent="0.2">
      <c r="A35" s="113" t="s">
        <v>103</v>
      </c>
      <c r="B35" s="114"/>
      <c r="C35" s="115"/>
      <c r="D35" s="233">
        <f>D36+D44</f>
        <v>16100</v>
      </c>
      <c r="E35" s="233">
        <f>E36+E44</f>
        <v>13800</v>
      </c>
      <c r="F35" s="233">
        <f>F36+F44</f>
        <v>13800</v>
      </c>
    </row>
    <row r="36" spans="1:19" s="1" customFormat="1" ht="12" customHeight="1" x14ac:dyDescent="0.2">
      <c r="A36" s="28" t="s">
        <v>251</v>
      </c>
      <c r="B36" s="116"/>
      <c r="C36" s="117"/>
      <c r="D36" s="220">
        <f>D37+D38+D39+D40+D41+D42+D43</f>
        <v>8600</v>
      </c>
      <c r="E36" s="220">
        <f>E37+E38+E39+E40+E41+E42+E43</f>
        <v>6100</v>
      </c>
      <c r="F36" s="220">
        <f>F37+F38+F39+F40+F41+F42+F43</f>
        <v>6100</v>
      </c>
    </row>
    <row r="37" spans="1:19" s="100" customFormat="1" ht="12" customHeight="1" x14ac:dyDescent="0.2">
      <c r="A37" s="51"/>
      <c r="B37" s="43">
        <v>633004</v>
      </c>
      <c r="C37" s="67" t="s">
        <v>252</v>
      </c>
      <c r="D37" s="224">
        <v>0</v>
      </c>
      <c r="E37" s="224">
        <v>0</v>
      </c>
      <c r="F37" s="224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100" customFormat="1" ht="12" customHeight="1" x14ac:dyDescent="0.2">
      <c r="A38" s="51"/>
      <c r="B38" s="43">
        <v>633006</v>
      </c>
      <c r="C38" s="67" t="s">
        <v>34</v>
      </c>
      <c r="D38" s="224">
        <v>700</v>
      </c>
      <c r="E38" s="224">
        <v>700</v>
      </c>
      <c r="F38" s="224">
        <v>700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100" customFormat="1" ht="12" customHeight="1" x14ac:dyDescent="0.2">
      <c r="A39" s="51"/>
      <c r="B39" s="43">
        <v>633006</v>
      </c>
      <c r="C39" s="67" t="s">
        <v>306</v>
      </c>
      <c r="D39" s="224">
        <v>1500</v>
      </c>
      <c r="E39" s="224">
        <v>1000</v>
      </c>
      <c r="F39" s="224">
        <v>1000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s="100" customFormat="1" ht="12" customHeight="1" x14ac:dyDescent="0.2">
      <c r="A40" s="51"/>
      <c r="B40" s="43">
        <v>633015</v>
      </c>
      <c r="C40" s="67" t="s">
        <v>106</v>
      </c>
      <c r="D40" s="224">
        <v>600</v>
      </c>
      <c r="E40" s="224">
        <v>600</v>
      </c>
      <c r="F40" s="224">
        <v>600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s="100" customFormat="1" ht="12" customHeight="1" x14ac:dyDescent="0.2">
      <c r="A41" s="51"/>
      <c r="B41" s="43">
        <v>635004</v>
      </c>
      <c r="C41" s="67" t="s">
        <v>107</v>
      </c>
      <c r="D41" s="325">
        <v>4000</v>
      </c>
      <c r="E41" s="224">
        <v>2500</v>
      </c>
      <c r="F41" s="224">
        <v>2500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100" customFormat="1" ht="12" customHeight="1" x14ac:dyDescent="0.2">
      <c r="A42" s="51"/>
      <c r="B42" s="43">
        <v>635006</v>
      </c>
      <c r="C42" s="67" t="s">
        <v>307</v>
      </c>
      <c r="D42" s="224">
        <v>300</v>
      </c>
      <c r="E42" s="224">
        <v>300</v>
      </c>
      <c r="F42" s="224">
        <v>300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s="100" customFormat="1" ht="12" customHeight="1" x14ac:dyDescent="0.2">
      <c r="A43" s="51"/>
      <c r="B43" s="43">
        <v>637004</v>
      </c>
      <c r="C43" s="67" t="s">
        <v>325</v>
      </c>
      <c r="D43" s="224">
        <v>1500</v>
      </c>
      <c r="E43" s="224">
        <v>1000</v>
      </c>
      <c r="F43" s="224">
        <v>1000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s="100" customFormat="1" ht="12" customHeight="1" x14ac:dyDescent="0.2">
      <c r="A44" s="71" t="s">
        <v>108</v>
      </c>
      <c r="B44" s="29"/>
      <c r="C44" s="92"/>
      <c r="D44" s="220">
        <f>SUM(D45:D49)</f>
        <v>7500</v>
      </c>
      <c r="E44" s="220">
        <f>SUM(E45:E49)</f>
        <v>7700</v>
      </c>
      <c r="F44" s="220">
        <f>SUM(F45:F49)</f>
        <v>7700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s="1" customFormat="1" ht="12" customHeight="1" x14ac:dyDescent="0.2">
      <c r="A45" s="51"/>
      <c r="B45" s="43">
        <v>632001</v>
      </c>
      <c r="C45" s="35" t="s">
        <v>109</v>
      </c>
      <c r="D45" s="222">
        <v>6500</v>
      </c>
      <c r="E45" s="222">
        <v>6500</v>
      </c>
      <c r="F45" s="222">
        <v>6500</v>
      </c>
    </row>
    <row r="46" spans="1:19" s="1" customFormat="1" ht="12" hidden="1" customHeight="1" outlineLevel="1" x14ac:dyDescent="0.2">
      <c r="A46" s="41"/>
      <c r="B46" s="38" t="s">
        <v>110</v>
      </c>
      <c r="C46" s="67" t="s">
        <v>24</v>
      </c>
      <c r="D46" s="224"/>
      <c r="E46" s="224"/>
      <c r="F46" s="224"/>
    </row>
    <row r="47" spans="1:19" s="1" customFormat="1" ht="12" customHeight="1" outlineLevel="1" x14ac:dyDescent="0.2">
      <c r="A47" s="41"/>
      <c r="B47" s="43">
        <v>633006</v>
      </c>
      <c r="C47" s="35" t="s">
        <v>111</v>
      </c>
      <c r="D47" s="224">
        <v>200</v>
      </c>
      <c r="E47" s="224">
        <v>200</v>
      </c>
      <c r="F47" s="224">
        <v>200</v>
      </c>
    </row>
    <row r="48" spans="1:19" s="1" customFormat="1" ht="12" hidden="1" customHeight="1" outlineLevel="1" x14ac:dyDescent="0.2">
      <c r="A48" s="41"/>
      <c r="B48" s="66">
        <v>635004</v>
      </c>
      <c r="C48" s="61" t="s">
        <v>52</v>
      </c>
      <c r="D48" s="224"/>
      <c r="E48" s="224"/>
      <c r="F48" s="224"/>
    </row>
    <row r="49" spans="1:6" s="1" customFormat="1" ht="12" customHeight="1" outlineLevel="1" x14ac:dyDescent="0.2">
      <c r="A49" s="41"/>
      <c r="B49" s="66">
        <v>635006</v>
      </c>
      <c r="C49" s="39" t="s">
        <v>112</v>
      </c>
      <c r="D49" s="226">
        <v>800</v>
      </c>
      <c r="E49" s="226">
        <v>1000</v>
      </c>
      <c r="F49" s="226">
        <v>1000</v>
      </c>
    </row>
    <row r="50" spans="1:6" s="1" customFormat="1" ht="12" customHeight="1" outlineLevel="1" x14ac:dyDescent="0.2">
      <c r="A50" s="41"/>
      <c r="B50" s="66"/>
      <c r="C50" s="39"/>
      <c r="D50" s="224"/>
      <c r="E50" s="224"/>
      <c r="F50" s="224"/>
    </row>
  </sheetData>
  <mergeCells count="1">
    <mergeCell ref="A2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4" workbookViewId="0">
      <selection activeCell="D11" sqref="D11"/>
    </sheetView>
  </sheetViews>
  <sheetFormatPr defaultRowHeight="14.4" outlineLevelRow="1" x14ac:dyDescent="0.3"/>
  <cols>
    <col min="3" max="3" width="33.109375" bestFit="1" customWidth="1"/>
    <col min="4" max="4" width="10.109375" customWidth="1"/>
  </cols>
  <sheetData>
    <row r="1" spans="1:6" ht="15" thickBot="1" x14ac:dyDescent="0.35"/>
    <row r="2" spans="1:6" ht="15" thickTop="1" x14ac:dyDescent="0.3">
      <c r="A2" s="327" t="s">
        <v>299</v>
      </c>
      <c r="B2" s="328"/>
      <c r="C2" s="328"/>
      <c r="D2" s="328"/>
      <c r="E2" s="328"/>
      <c r="F2" s="329"/>
    </row>
    <row r="3" spans="1:6" ht="15" thickBot="1" x14ac:dyDescent="0.35">
      <c r="A3" s="5"/>
      <c r="B3" s="6"/>
      <c r="C3" s="7"/>
      <c r="D3" s="8"/>
      <c r="E3" s="8"/>
      <c r="F3" s="9"/>
    </row>
    <row r="4" spans="1:6" ht="15.6" thickTop="1" thickBot="1" x14ac:dyDescent="0.35">
      <c r="A4" s="170"/>
      <c r="B4" s="149"/>
      <c r="C4" s="150"/>
      <c r="D4" s="194"/>
      <c r="E4" s="10"/>
      <c r="F4" s="10"/>
    </row>
    <row r="5" spans="1:6" ht="16.2" thickTop="1" x14ac:dyDescent="0.3">
      <c r="A5" s="20" t="s">
        <v>236</v>
      </c>
      <c r="B5" s="21"/>
      <c r="C5" s="22"/>
      <c r="D5" s="271">
        <v>2020</v>
      </c>
      <c r="E5" s="272">
        <v>2021</v>
      </c>
      <c r="F5" s="272">
        <v>2022</v>
      </c>
    </row>
    <row r="6" spans="1:6" s="1" customFormat="1" ht="12" customHeight="1" x14ac:dyDescent="0.2">
      <c r="A6" s="118" t="s">
        <v>113</v>
      </c>
      <c r="B6" s="119"/>
      <c r="C6" s="120"/>
      <c r="D6" s="89">
        <f>D7+D13+D19+D23+D25+D39+D45+D53</f>
        <v>42403</v>
      </c>
      <c r="E6" s="89">
        <f>E7+E13+E19+E23+E25+E39+E45+E53</f>
        <v>26708</v>
      </c>
      <c r="F6" s="89">
        <f>F7+F13+F19+F23+F25+F39+F45+F53</f>
        <v>26708</v>
      </c>
    </row>
    <row r="7" spans="1:6" s="1" customFormat="1" ht="12" customHeight="1" x14ac:dyDescent="0.2">
      <c r="A7" s="71" t="s">
        <v>114</v>
      </c>
      <c r="B7" s="121"/>
      <c r="C7" s="122"/>
      <c r="D7" s="73">
        <f>D8+D9+D10+D11+D12</f>
        <v>16750</v>
      </c>
      <c r="E7" s="73">
        <f>E8+E9+E10+E11+E12</f>
        <v>6850</v>
      </c>
      <c r="F7" s="73">
        <f>F8+F9+F10+F11+F12</f>
        <v>6850</v>
      </c>
    </row>
    <row r="8" spans="1:6" s="1" customFormat="1" ht="12" customHeight="1" x14ac:dyDescent="0.2">
      <c r="A8" s="51"/>
      <c r="B8" s="42">
        <v>632001</v>
      </c>
      <c r="C8" s="39" t="s">
        <v>308</v>
      </c>
      <c r="D8" s="40">
        <v>3050</v>
      </c>
      <c r="E8" s="40">
        <v>3050</v>
      </c>
      <c r="F8" s="40">
        <v>3050</v>
      </c>
    </row>
    <row r="9" spans="1:6" s="1" customFormat="1" ht="12" customHeight="1" x14ac:dyDescent="0.2">
      <c r="A9" s="51"/>
      <c r="B9" s="123" t="s">
        <v>115</v>
      </c>
      <c r="C9" s="39" t="s">
        <v>116</v>
      </c>
      <c r="D9" s="40">
        <v>500</v>
      </c>
      <c r="E9" s="40">
        <v>100</v>
      </c>
      <c r="F9" s="40">
        <v>100</v>
      </c>
    </row>
    <row r="10" spans="1:6" s="1" customFormat="1" ht="12" customHeight="1" x14ac:dyDescent="0.2">
      <c r="A10" s="51"/>
      <c r="B10" s="42">
        <v>633015</v>
      </c>
      <c r="C10" s="39" t="s">
        <v>117</v>
      </c>
      <c r="D10" s="40">
        <v>700</v>
      </c>
      <c r="E10" s="40">
        <v>700</v>
      </c>
      <c r="F10" s="40">
        <v>700</v>
      </c>
    </row>
    <row r="11" spans="1:6" s="1" customFormat="1" ht="12" customHeight="1" x14ac:dyDescent="0.2">
      <c r="A11" s="51"/>
      <c r="B11" s="42">
        <v>635006</v>
      </c>
      <c r="C11" s="39" t="s">
        <v>118</v>
      </c>
      <c r="D11" s="323">
        <v>10500</v>
      </c>
      <c r="E11" s="40">
        <v>500</v>
      </c>
      <c r="F11" s="40">
        <v>500</v>
      </c>
    </row>
    <row r="12" spans="1:6" s="1" customFormat="1" ht="12" customHeight="1" x14ac:dyDescent="0.2">
      <c r="A12" s="51"/>
      <c r="B12" s="42">
        <v>637027</v>
      </c>
      <c r="C12" s="39" t="s">
        <v>309</v>
      </c>
      <c r="D12" s="40">
        <v>2000</v>
      </c>
      <c r="E12" s="40">
        <v>2500</v>
      </c>
      <c r="F12" s="40">
        <v>2500</v>
      </c>
    </row>
    <row r="13" spans="1:6" s="1" customFormat="1" ht="12" customHeight="1" x14ac:dyDescent="0.2">
      <c r="A13" s="342" t="s">
        <v>119</v>
      </c>
      <c r="B13" s="343"/>
      <c r="C13" s="344"/>
      <c r="D13" s="73">
        <f>SUM(D14:D18)</f>
        <v>1720</v>
      </c>
      <c r="E13" s="73">
        <f>SUM(E14:E18)</f>
        <v>1320</v>
      </c>
      <c r="F13" s="73">
        <f>SUM(F14:F18)</f>
        <v>1320</v>
      </c>
    </row>
    <row r="14" spans="1:6" s="1" customFormat="1" ht="12" customHeight="1" x14ac:dyDescent="0.2">
      <c r="A14" s="124"/>
      <c r="B14" s="42">
        <v>632001</v>
      </c>
      <c r="C14" s="125" t="s">
        <v>120</v>
      </c>
      <c r="D14" s="40">
        <v>420</v>
      </c>
      <c r="E14" s="40">
        <v>420</v>
      </c>
      <c r="F14" s="40">
        <v>420</v>
      </c>
    </row>
    <row r="15" spans="1:6" s="1" customFormat="1" ht="12" customHeight="1" x14ac:dyDescent="0.2">
      <c r="A15" s="124"/>
      <c r="B15" s="42">
        <v>633006</v>
      </c>
      <c r="C15" s="125" t="s">
        <v>257</v>
      </c>
      <c r="D15" s="40">
        <v>300</v>
      </c>
      <c r="E15" s="40">
        <v>300</v>
      </c>
      <c r="F15" s="40">
        <v>300</v>
      </c>
    </row>
    <row r="16" spans="1:6" s="1" customFormat="1" ht="12" customHeight="1" x14ac:dyDescent="0.2">
      <c r="A16" s="51"/>
      <c r="B16" s="42">
        <v>633015</v>
      </c>
      <c r="C16" s="67" t="s">
        <v>121</v>
      </c>
      <c r="D16" s="40">
        <v>300</v>
      </c>
      <c r="E16" s="40">
        <v>300</v>
      </c>
      <c r="F16" s="40">
        <v>300</v>
      </c>
    </row>
    <row r="17" spans="1:6" s="1" customFormat="1" ht="12" customHeight="1" x14ac:dyDescent="0.2">
      <c r="A17" s="51"/>
      <c r="B17" s="42">
        <v>635004</v>
      </c>
      <c r="C17" s="67" t="s">
        <v>253</v>
      </c>
      <c r="D17" s="40">
        <v>600</v>
      </c>
      <c r="E17" s="40">
        <v>200</v>
      </c>
      <c r="F17" s="40">
        <v>200</v>
      </c>
    </row>
    <row r="18" spans="1:6" s="1" customFormat="1" ht="12" customHeight="1" x14ac:dyDescent="0.2">
      <c r="A18" s="51"/>
      <c r="B18" s="42">
        <v>635006</v>
      </c>
      <c r="C18" s="67" t="s">
        <v>122</v>
      </c>
      <c r="D18" s="40">
        <v>100</v>
      </c>
      <c r="E18" s="40">
        <v>100</v>
      </c>
      <c r="F18" s="40">
        <v>100</v>
      </c>
    </row>
    <row r="19" spans="1:6" s="1" customFormat="1" ht="12" customHeight="1" x14ac:dyDescent="0.2">
      <c r="A19" s="342" t="s">
        <v>123</v>
      </c>
      <c r="B19" s="343"/>
      <c r="C19" s="344"/>
      <c r="D19" s="73">
        <f>D20+D21+D22</f>
        <v>1650</v>
      </c>
      <c r="E19" s="73">
        <f>E20+E21+E22</f>
        <v>1650</v>
      </c>
      <c r="F19" s="73">
        <f>F20+F21+F22</f>
        <v>1650</v>
      </c>
    </row>
    <row r="20" spans="1:6" s="1" customFormat="1" ht="12" customHeight="1" x14ac:dyDescent="0.2">
      <c r="A20" s="51"/>
      <c r="B20" s="42">
        <v>633006</v>
      </c>
      <c r="C20" s="39" t="s">
        <v>311</v>
      </c>
      <c r="D20" s="40">
        <v>300</v>
      </c>
      <c r="E20" s="40">
        <v>300</v>
      </c>
      <c r="F20" s="40">
        <v>300</v>
      </c>
    </row>
    <row r="21" spans="1:6" s="1" customFormat="1" ht="12" customHeight="1" x14ac:dyDescent="0.2">
      <c r="A21" s="51"/>
      <c r="B21" s="42">
        <v>633009</v>
      </c>
      <c r="C21" s="39" t="s">
        <v>310</v>
      </c>
      <c r="D21" s="40">
        <v>150</v>
      </c>
      <c r="E21" s="40">
        <v>150</v>
      </c>
      <c r="F21" s="40">
        <v>150</v>
      </c>
    </row>
    <row r="22" spans="1:6" s="1" customFormat="1" ht="12" customHeight="1" x14ac:dyDescent="0.2">
      <c r="A22" s="51"/>
      <c r="B22" s="42">
        <v>637027</v>
      </c>
      <c r="C22" s="39" t="s">
        <v>309</v>
      </c>
      <c r="D22" s="40">
        <v>1200</v>
      </c>
      <c r="E22" s="40">
        <v>1200</v>
      </c>
      <c r="F22" s="40">
        <v>1200</v>
      </c>
    </row>
    <row r="23" spans="1:6" s="1" customFormat="1" ht="12" customHeight="1" x14ac:dyDescent="0.2">
      <c r="A23" s="342" t="s">
        <v>124</v>
      </c>
      <c r="B23" s="343"/>
      <c r="C23" s="344"/>
      <c r="D23" s="73">
        <f>D24</f>
        <v>100</v>
      </c>
      <c r="E23" s="73">
        <f>E24</f>
        <v>100</v>
      </c>
      <c r="F23" s="73">
        <f>F24</f>
        <v>100</v>
      </c>
    </row>
    <row r="24" spans="1:6" s="1" customFormat="1" ht="12" customHeight="1" x14ac:dyDescent="0.2">
      <c r="A24" s="51"/>
      <c r="B24" s="42">
        <v>635006</v>
      </c>
      <c r="C24" s="39" t="s">
        <v>125</v>
      </c>
      <c r="D24" s="40">
        <v>100</v>
      </c>
      <c r="E24" s="40">
        <v>100</v>
      </c>
      <c r="F24" s="40">
        <v>100</v>
      </c>
    </row>
    <row r="25" spans="1:6" s="1" customFormat="1" ht="12" customHeight="1" x14ac:dyDescent="0.2">
      <c r="A25" s="342" t="s">
        <v>126</v>
      </c>
      <c r="B25" s="343"/>
      <c r="C25" s="344"/>
      <c r="D25" s="73">
        <f>SUM(D26:D38)</f>
        <v>12150</v>
      </c>
      <c r="E25" s="73">
        <f>SUM(E26:E38)</f>
        <v>13250</v>
      </c>
      <c r="F25" s="73">
        <f>SUM(F26:F38)</f>
        <v>13250</v>
      </c>
    </row>
    <row r="26" spans="1:6" s="1" customFormat="1" ht="12" customHeight="1" x14ac:dyDescent="0.2">
      <c r="A26" s="51"/>
      <c r="B26" s="42">
        <v>631001</v>
      </c>
      <c r="C26" s="39" t="s">
        <v>127</v>
      </c>
      <c r="D26" s="40">
        <v>2200</v>
      </c>
      <c r="E26" s="40">
        <v>2500</v>
      </c>
      <c r="F26" s="40">
        <v>2500</v>
      </c>
    </row>
    <row r="27" spans="1:6" s="1" customFormat="1" ht="12" customHeight="1" x14ac:dyDescent="0.2">
      <c r="A27" s="51"/>
      <c r="B27" s="42"/>
      <c r="C27" s="39" t="s">
        <v>128</v>
      </c>
      <c r="D27" s="40">
        <v>4550</v>
      </c>
      <c r="E27" s="40">
        <v>4550</v>
      </c>
      <c r="F27" s="40">
        <v>4550</v>
      </c>
    </row>
    <row r="28" spans="1:6" s="1" customFormat="1" ht="12" customHeight="1" x14ac:dyDescent="0.2">
      <c r="A28" s="51"/>
      <c r="B28" s="42"/>
      <c r="C28" s="39"/>
      <c r="D28" s="40"/>
      <c r="E28" s="40"/>
      <c r="F28" s="40"/>
    </row>
    <row r="29" spans="1:6" s="1" customFormat="1" ht="12" customHeight="1" x14ac:dyDescent="0.2">
      <c r="A29" s="51"/>
      <c r="B29" s="42">
        <v>633006</v>
      </c>
      <c r="C29" s="39" t="s">
        <v>129</v>
      </c>
      <c r="D29" s="40">
        <v>500</v>
      </c>
      <c r="E29" s="40">
        <v>500</v>
      </c>
      <c r="F29" s="40">
        <v>500</v>
      </c>
    </row>
    <row r="30" spans="1:6" s="1" customFormat="1" ht="12" customHeight="1" x14ac:dyDescent="0.2">
      <c r="A30" s="312"/>
      <c r="B30" s="313"/>
      <c r="C30" s="314" t="s">
        <v>130</v>
      </c>
      <c r="D30" s="311">
        <v>300</v>
      </c>
      <c r="E30" s="311">
        <v>300</v>
      </c>
      <c r="F30" s="311">
        <v>300</v>
      </c>
    </row>
    <row r="31" spans="1:6" s="1" customFormat="1" ht="12" customHeight="1" x14ac:dyDescent="0.2">
      <c r="A31" s="312"/>
      <c r="B31" s="313"/>
      <c r="C31" s="314" t="s">
        <v>258</v>
      </c>
      <c r="D31" s="311">
        <v>700</v>
      </c>
      <c r="E31" s="311">
        <v>1000</v>
      </c>
      <c r="F31" s="311">
        <v>1000</v>
      </c>
    </row>
    <row r="32" spans="1:6" s="1" customFormat="1" ht="12" customHeight="1" outlineLevel="1" x14ac:dyDescent="0.2">
      <c r="A32" s="312"/>
      <c r="B32" s="313">
        <v>635004</v>
      </c>
      <c r="C32" s="314" t="s">
        <v>131</v>
      </c>
      <c r="D32" s="311">
        <v>200</v>
      </c>
      <c r="E32" s="311">
        <v>200</v>
      </c>
      <c r="F32" s="311">
        <v>200</v>
      </c>
    </row>
    <row r="33" spans="1:6" s="1" customFormat="1" ht="12" customHeight="1" outlineLevel="1" x14ac:dyDescent="0.2">
      <c r="A33" s="312"/>
      <c r="B33" s="313">
        <v>635006</v>
      </c>
      <c r="C33" s="314" t="s">
        <v>132</v>
      </c>
      <c r="D33" s="311">
        <v>1000</v>
      </c>
      <c r="E33" s="311">
        <v>1000</v>
      </c>
      <c r="F33" s="311">
        <v>1000</v>
      </c>
    </row>
    <row r="34" spans="1:6" s="1" customFormat="1" ht="12" customHeight="1" outlineLevel="1" x14ac:dyDescent="0.2">
      <c r="A34" s="312"/>
      <c r="B34" s="313">
        <v>637002</v>
      </c>
      <c r="C34" s="314" t="s">
        <v>276</v>
      </c>
      <c r="D34" s="311">
        <v>0</v>
      </c>
      <c r="E34" s="311">
        <v>0</v>
      </c>
      <c r="F34" s="311">
        <v>0</v>
      </c>
    </row>
    <row r="35" spans="1:6" s="1" customFormat="1" ht="12" customHeight="1" outlineLevel="1" x14ac:dyDescent="0.2">
      <c r="A35" s="312"/>
      <c r="B35" s="313"/>
      <c r="C35" s="314" t="s">
        <v>275</v>
      </c>
      <c r="D35" s="323">
        <v>1500</v>
      </c>
      <c r="E35" s="311">
        <v>2000</v>
      </c>
      <c r="F35" s="311">
        <v>2000</v>
      </c>
    </row>
    <row r="36" spans="1:6" s="1" customFormat="1" ht="12" customHeight="1" outlineLevel="1" x14ac:dyDescent="0.2">
      <c r="A36" s="312"/>
      <c r="B36" s="313"/>
      <c r="C36" s="314" t="s">
        <v>277</v>
      </c>
      <c r="D36" s="323">
        <v>500</v>
      </c>
      <c r="E36" s="311">
        <v>500</v>
      </c>
      <c r="F36" s="311">
        <v>500</v>
      </c>
    </row>
    <row r="37" spans="1:6" s="1" customFormat="1" ht="12" customHeight="1" outlineLevel="1" x14ac:dyDescent="0.2">
      <c r="A37" s="312"/>
      <c r="B37" s="313">
        <v>637004</v>
      </c>
      <c r="C37" s="314" t="s">
        <v>59</v>
      </c>
      <c r="D37" s="311">
        <v>300</v>
      </c>
      <c r="E37" s="311">
        <v>300</v>
      </c>
      <c r="F37" s="311">
        <v>300</v>
      </c>
    </row>
    <row r="38" spans="1:6" s="1" customFormat="1" ht="12" customHeight="1" outlineLevel="1" x14ac:dyDescent="0.2">
      <c r="A38" s="51"/>
      <c r="B38" s="42">
        <v>637005</v>
      </c>
      <c r="C38" s="39" t="s">
        <v>133</v>
      </c>
      <c r="D38" s="40">
        <v>400</v>
      </c>
      <c r="E38" s="40">
        <v>400</v>
      </c>
      <c r="F38" s="40">
        <v>400</v>
      </c>
    </row>
    <row r="39" spans="1:6" s="1" customFormat="1" ht="12" customHeight="1" x14ac:dyDescent="0.2">
      <c r="A39" s="71" t="s">
        <v>134</v>
      </c>
      <c r="B39" s="29"/>
      <c r="C39" s="126"/>
      <c r="D39" s="79">
        <f>D40+D41+D44</f>
        <v>470</v>
      </c>
      <c r="E39" s="79">
        <f>E40+E41+E44</f>
        <v>500</v>
      </c>
      <c r="F39" s="79">
        <f>F40+F41+F44</f>
        <v>500</v>
      </c>
    </row>
    <row r="40" spans="1:6" s="1" customFormat="1" ht="12" customHeight="1" x14ac:dyDescent="0.2">
      <c r="A40" s="41"/>
      <c r="B40" s="43">
        <v>635006</v>
      </c>
      <c r="C40" s="80" t="s">
        <v>135</v>
      </c>
      <c r="D40" s="36">
        <v>400</v>
      </c>
      <c r="E40" s="36">
        <v>430</v>
      </c>
      <c r="F40" s="36">
        <v>430</v>
      </c>
    </row>
    <row r="41" spans="1:6" s="1" customFormat="1" ht="12" customHeight="1" x14ac:dyDescent="0.2">
      <c r="A41" s="41"/>
      <c r="B41" s="66">
        <v>637012</v>
      </c>
      <c r="C41" s="67" t="s">
        <v>136</v>
      </c>
      <c r="D41" s="40">
        <v>70</v>
      </c>
      <c r="E41" s="40">
        <v>70</v>
      </c>
      <c r="F41" s="40">
        <v>70</v>
      </c>
    </row>
    <row r="42" spans="1:6" s="1" customFormat="1" ht="12" hidden="1" customHeight="1" outlineLevel="1" x14ac:dyDescent="0.2">
      <c r="A42" s="41"/>
      <c r="B42" s="66"/>
      <c r="C42" s="67"/>
      <c r="D42" s="40"/>
      <c r="E42" s="40"/>
      <c r="F42" s="40"/>
    </row>
    <row r="43" spans="1:6" s="1" customFormat="1" ht="12" hidden="1" customHeight="1" outlineLevel="1" x14ac:dyDescent="0.2">
      <c r="A43" s="51" t="s">
        <v>137</v>
      </c>
      <c r="B43" s="127"/>
      <c r="C43" s="128"/>
      <c r="D43" s="81">
        <f>SUM(D44:D52)</f>
        <v>3076</v>
      </c>
      <c r="E43" s="81">
        <f>SUM(E44:E52)</f>
        <v>2076</v>
      </c>
      <c r="F43" s="81">
        <f>SUM(F44:F52)</f>
        <v>2076</v>
      </c>
    </row>
    <row r="44" spans="1:6" s="1" customFormat="1" ht="12" customHeight="1" collapsed="1" x14ac:dyDescent="0.2">
      <c r="A44" s="41"/>
      <c r="B44" s="66"/>
      <c r="C44" s="67"/>
      <c r="D44" s="56"/>
      <c r="E44" s="56"/>
      <c r="F44" s="56"/>
    </row>
    <row r="45" spans="1:6" s="1" customFormat="1" ht="12" customHeight="1" x14ac:dyDescent="0.2">
      <c r="A45" s="339" t="s">
        <v>138</v>
      </c>
      <c r="B45" s="340"/>
      <c r="C45" s="341"/>
      <c r="D45" s="254">
        <f>SUM(D46:D52)</f>
        <v>1538</v>
      </c>
      <c r="E45" s="254">
        <f>SUM(E46:E52)</f>
        <v>1038</v>
      </c>
      <c r="F45" s="254">
        <f>SUM(F46:F52)</f>
        <v>1038</v>
      </c>
    </row>
    <row r="46" spans="1:6" s="1" customFormat="1" ht="12" customHeight="1" x14ac:dyDescent="0.2">
      <c r="A46" s="129"/>
      <c r="B46" s="42">
        <v>632001</v>
      </c>
      <c r="C46" s="130" t="s">
        <v>269</v>
      </c>
      <c r="D46" s="56">
        <v>260</v>
      </c>
      <c r="E46" s="56">
        <v>260</v>
      </c>
      <c r="F46" s="56">
        <v>260</v>
      </c>
    </row>
    <row r="47" spans="1:6" s="1" customFormat="1" ht="12" customHeight="1" x14ac:dyDescent="0.2">
      <c r="A47" s="129"/>
      <c r="B47" s="42">
        <v>632002</v>
      </c>
      <c r="C47" s="130" t="s">
        <v>270</v>
      </c>
      <c r="D47" s="56">
        <v>240</v>
      </c>
      <c r="E47" s="56">
        <v>240</v>
      </c>
      <c r="F47" s="56">
        <v>240</v>
      </c>
    </row>
    <row r="48" spans="1:6" s="1" customFormat="1" ht="12" customHeight="1" x14ac:dyDescent="0.2">
      <c r="A48" s="129"/>
      <c r="B48" s="42">
        <v>633006</v>
      </c>
      <c r="C48" s="130" t="s">
        <v>34</v>
      </c>
      <c r="D48" s="56">
        <v>100</v>
      </c>
      <c r="E48" s="56">
        <v>100</v>
      </c>
      <c r="F48" s="56">
        <v>100</v>
      </c>
    </row>
    <row r="49" spans="1:6" s="1" customFormat="1" ht="12" customHeight="1" x14ac:dyDescent="0.2">
      <c r="A49" s="129"/>
      <c r="B49" s="42">
        <v>633015</v>
      </c>
      <c r="C49" s="130" t="s">
        <v>117</v>
      </c>
      <c r="D49" s="56">
        <v>200</v>
      </c>
      <c r="E49" s="56">
        <v>200</v>
      </c>
      <c r="F49" s="56">
        <v>200</v>
      </c>
    </row>
    <row r="50" spans="1:6" s="1" customFormat="1" ht="12" customHeight="1" x14ac:dyDescent="0.2">
      <c r="A50" s="129"/>
      <c r="B50" s="42">
        <v>635004</v>
      </c>
      <c r="C50" s="130" t="s">
        <v>139</v>
      </c>
      <c r="D50" s="56">
        <v>600</v>
      </c>
      <c r="E50" s="56">
        <v>100</v>
      </c>
      <c r="F50" s="56">
        <v>100</v>
      </c>
    </row>
    <row r="51" spans="1:6" s="1" customFormat="1" ht="12" customHeight="1" x14ac:dyDescent="0.2">
      <c r="A51" s="129"/>
      <c r="B51" s="42">
        <v>635006</v>
      </c>
      <c r="C51" s="130" t="s">
        <v>244</v>
      </c>
      <c r="D51" s="56">
        <v>100</v>
      </c>
      <c r="E51" s="56">
        <v>100</v>
      </c>
      <c r="F51" s="56">
        <v>100</v>
      </c>
    </row>
    <row r="52" spans="1:6" s="1" customFormat="1" ht="12" customHeight="1" x14ac:dyDescent="0.2">
      <c r="A52" s="129"/>
      <c r="B52" s="42">
        <v>637005</v>
      </c>
      <c r="C52" s="130" t="s">
        <v>133</v>
      </c>
      <c r="D52" s="56">
        <v>38</v>
      </c>
      <c r="E52" s="56">
        <v>38</v>
      </c>
      <c r="F52" s="56">
        <v>38</v>
      </c>
    </row>
    <row r="53" spans="1:6" s="1" customFormat="1" ht="12" customHeight="1" x14ac:dyDescent="0.2">
      <c r="A53" s="339" t="s">
        <v>206</v>
      </c>
      <c r="B53" s="340"/>
      <c r="C53" s="341"/>
      <c r="D53" s="79">
        <f>SUM(D54:D59)</f>
        <v>8025</v>
      </c>
      <c r="E53" s="79">
        <f>SUM(E54:E59)</f>
        <v>2000</v>
      </c>
      <c r="F53" s="79">
        <f>SUM(F54:F59)</f>
        <v>2000</v>
      </c>
    </row>
    <row r="54" spans="1:6" s="1" customFormat="1" ht="12" customHeight="1" x14ac:dyDescent="0.2">
      <c r="A54" s="41"/>
      <c r="B54" s="43">
        <v>642001</v>
      </c>
      <c r="C54" s="67" t="s">
        <v>140</v>
      </c>
      <c r="D54" s="323">
        <v>4000</v>
      </c>
      <c r="E54" s="311">
        <v>0</v>
      </c>
      <c r="F54" s="311">
        <v>0</v>
      </c>
    </row>
    <row r="55" spans="1:6" s="1" customFormat="1" ht="12" customHeight="1" x14ac:dyDescent="0.2">
      <c r="A55" s="41"/>
      <c r="B55" s="43">
        <v>642001</v>
      </c>
      <c r="C55" s="67" t="s">
        <v>141</v>
      </c>
      <c r="D55" s="324">
        <v>1025</v>
      </c>
      <c r="E55" s="317">
        <v>0</v>
      </c>
      <c r="F55" s="317">
        <v>0</v>
      </c>
    </row>
    <row r="56" spans="1:6" s="1" customFormat="1" ht="12" customHeight="1" x14ac:dyDescent="0.2">
      <c r="A56" s="41"/>
      <c r="B56" s="43">
        <v>642001</v>
      </c>
      <c r="C56" s="67" t="s">
        <v>282</v>
      </c>
      <c r="D56" s="317"/>
      <c r="E56" s="317">
        <v>0</v>
      </c>
      <c r="F56" s="317">
        <v>0</v>
      </c>
    </row>
    <row r="57" spans="1:6" s="1" customFormat="1" ht="12" customHeight="1" x14ac:dyDescent="0.2">
      <c r="A57" s="41"/>
      <c r="B57" s="43">
        <v>642001</v>
      </c>
      <c r="C57" s="67" t="s">
        <v>259</v>
      </c>
      <c r="D57" s="324">
        <v>1000</v>
      </c>
      <c r="E57" s="317">
        <v>0</v>
      </c>
      <c r="F57" s="317">
        <v>0</v>
      </c>
    </row>
    <row r="58" spans="1:6" s="1" customFormat="1" ht="12" customHeight="1" x14ac:dyDescent="0.2">
      <c r="A58" s="41"/>
      <c r="B58" s="43">
        <v>642001</v>
      </c>
      <c r="C58" s="67" t="s">
        <v>266</v>
      </c>
      <c r="D58" s="317"/>
      <c r="E58" s="317">
        <v>0</v>
      </c>
      <c r="F58" s="317">
        <v>0</v>
      </c>
    </row>
    <row r="59" spans="1:6" s="1" customFormat="1" ht="12" customHeight="1" x14ac:dyDescent="0.2">
      <c r="A59" s="41"/>
      <c r="B59" s="43">
        <v>642006</v>
      </c>
      <c r="C59" s="67" t="s">
        <v>142</v>
      </c>
      <c r="D59" s="317">
        <v>2000</v>
      </c>
      <c r="E59" s="317">
        <v>2000</v>
      </c>
      <c r="F59" s="317">
        <v>2000</v>
      </c>
    </row>
  </sheetData>
  <mergeCells count="7">
    <mergeCell ref="A2:F2"/>
    <mergeCell ref="A53:C53"/>
    <mergeCell ref="A13:C13"/>
    <mergeCell ref="A19:C19"/>
    <mergeCell ref="A23:C23"/>
    <mergeCell ref="A25:C25"/>
    <mergeCell ref="A45:C4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B1" workbookViewId="0">
      <selection activeCell="D17" sqref="D17"/>
    </sheetView>
  </sheetViews>
  <sheetFormatPr defaultRowHeight="14.4" outlineLevelRow="1" x14ac:dyDescent="0.3"/>
  <cols>
    <col min="1" max="1" width="2.5546875" customWidth="1"/>
    <col min="3" max="3" width="34.109375" bestFit="1" customWidth="1"/>
    <col min="4" max="4" width="10.33203125" customWidth="1"/>
    <col min="5" max="5" width="11" customWidth="1"/>
    <col min="6" max="6" width="12.109375" customWidth="1"/>
  </cols>
  <sheetData>
    <row r="1" spans="1:6" ht="15" thickTop="1" x14ac:dyDescent="0.3">
      <c r="A1" s="327" t="s">
        <v>299</v>
      </c>
      <c r="B1" s="328"/>
      <c r="C1" s="328"/>
      <c r="D1" s="328"/>
      <c r="E1" s="328"/>
      <c r="F1" s="329"/>
    </row>
    <row r="2" spans="1:6" ht="15" thickBot="1" x14ac:dyDescent="0.35">
      <c r="A2" s="183"/>
      <c r="B2" s="184"/>
      <c r="C2" s="184"/>
      <c r="D2" s="193"/>
      <c r="E2" s="184"/>
      <c r="F2" s="185"/>
    </row>
    <row r="3" spans="1:6" ht="16.2" thickTop="1" x14ac:dyDescent="0.3">
      <c r="A3" s="20" t="s">
        <v>236</v>
      </c>
      <c r="B3" s="21"/>
      <c r="C3" s="22"/>
      <c r="D3" s="23">
        <v>2020</v>
      </c>
      <c r="E3" s="24">
        <v>2021</v>
      </c>
      <c r="F3" s="24">
        <v>2022</v>
      </c>
    </row>
    <row r="4" spans="1:6" x14ac:dyDescent="0.3">
      <c r="A4" s="118" t="s">
        <v>225</v>
      </c>
      <c r="B4" s="119"/>
      <c r="C4" s="120"/>
      <c r="D4" s="228">
        <f>D5+D25+D45+D53</f>
        <v>201050</v>
      </c>
      <c r="E4" s="228">
        <f>E5+E25+E45+E53</f>
        <v>219210</v>
      </c>
      <c r="F4" s="228">
        <f>F5+F25+F45+F53</f>
        <v>219210</v>
      </c>
    </row>
    <row r="5" spans="1:6" s="1" customFormat="1" ht="12" customHeight="1" x14ac:dyDescent="0.2">
      <c r="A5" s="71" t="s">
        <v>143</v>
      </c>
      <c r="B5" s="131" t="s">
        <v>144</v>
      </c>
      <c r="C5" s="132"/>
      <c r="D5" s="229">
        <f>D6+D7+D8+D9+D10+D11+D12+D13+D14+D15+D16+D17+D18+D20+D21+D22+D23+D24</f>
        <v>91300</v>
      </c>
      <c r="E5" s="229">
        <f>E6+E7+E8+E9+E10+E11+E12+E13+E14+E15+E16+E17+E18+E20+E21+E23+E24</f>
        <v>90900</v>
      </c>
      <c r="F5" s="229">
        <f>F6+F7+F8+F9+F10+F11+F12+F13+F14+F15+F16+F17+F18+F20+F21+F23+F24</f>
        <v>90900</v>
      </c>
    </row>
    <row r="6" spans="1:6" s="1" customFormat="1" ht="12" customHeight="1" x14ac:dyDescent="0.25">
      <c r="A6" s="41"/>
      <c r="B6" s="34">
        <v>611000</v>
      </c>
      <c r="C6" s="133" t="s">
        <v>145</v>
      </c>
      <c r="D6" s="222">
        <v>53100</v>
      </c>
      <c r="E6" s="222">
        <v>55100</v>
      </c>
      <c r="F6" s="222">
        <v>55100</v>
      </c>
    </row>
    <row r="7" spans="1:6" s="1" customFormat="1" ht="12" customHeight="1" x14ac:dyDescent="0.25">
      <c r="A7" s="41"/>
      <c r="B7" s="34">
        <v>614</v>
      </c>
      <c r="C7" s="133" t="s">
        <v>5</v>
      </c>
      <c r="D7" s="222">
        <v>2000</v>
      </c>
      <c r="E7" s="222">
        <v>2200</v>
      </c>
      <c r="F7" s="222">
        <v>2200</v>
      </c>
    </row>
    <row r="8" spans="1:6" s="1" customFormat="1" ht="12" customHeight="1" x14ac:dyDescent="0.25">
      <c r="A8" s="41"/>
      <c r="B8" s="34" t="s">
        <v>88</v>
      </c>
      <c r="C8" s="133" t="s">
        <v>146</v>
      </c>
      <c r="D8" s="222">
        <v>19400</v>
      </c>
      <c r="E8" s="222">
        <v>20000</v>
      </c>
      <c r="F8" s="222">
        <v>20000</v>
      </c>
    </row>
    <row r="9" spans="1:6" s="1" customFormat="1" ht="12" customHeight="1" x14ac:dyDescent="0.25">
      <c r="A9" s="41"/>
      <c r="B9" s="34">
        <v>627</v>
      </c>
      <c r="C9" s="133" t="s">
        <v>20</v>
      </c>
      <c r="D9" s="222">
        <v>700</v>
      </c>
      <c r="E9" s="222">
        <v>700</v>
      </c>
      <c r="F9" s="222">
        <v>700</v>
      </c>
    </row>
    <row r="10" spans="1:6" s="1" customFormat="1" ht="12" customHeight="1" x14ac:dyDescent="0.25">
      <c r="A10" s="41"/>
      <c r="B10" s="34">
        <v>632001</v>
      </c>
      <c r="C10" s="133" t="s">
        <v>147</v>
      </c>
      <c r="D10" s="222">
        <v>1100</v>
      </c>
      <c r="E10" s="222">
        <v>1100</v>
      </c>
      <c r="F10" s="222">
        <v>1100</v>
      </c>
    </row>
    <row r="11" spans="1:6" s="1" customFormat="1" ht="12" customHeight="1" x14ac:dyDescent="0.25">
      <c r="A11" s="41"/>
      <c r="B11" s="34"/>
      <c r="C11" s="133" t="s">
        <v>148</v>
      </c>
      <c r="D11" s="222">
        <v>3000</v>
      </c>
      <c r="E11" s="222">
        <v>3000</v>
      </c>
      <c r="F11" s="222">
        <v>3000</v>
      </c>
    </row>
    <row r="12" spans="1:6" s="1" customFormat="1" ht="12" customHeight="1" x14ac:dyDescent="0.25">
      <c r="A12" s="41"/>
      <c r="B12" s="34"/>
      <c r="C12" s="133" t="s">
        <v>149</v>
      </c>
      <c r="D12" s="222">
        <v>2000</v>
      </c>
      <c r="E12" s="222">
        <v>2000</v>
      </c>
      <c r="F12" s="222">
        <v>2000</v>
      </c>
    </row>
    <row r="13" spans="1:6" s="1" customFormat="1" ht="12" customHeight="1" x14ac:dyDescent="0.25">
      <c r="A13" s="41"/>
      <c r="B13" s="34">
        <v>632002</v>
      </c>
      <c r="C13" s="133" t="s">
        <v>150</v>
      </c>
      <c r="D13" s="222">
        <v>250</v>
      </c>
      <c r="E13" s="222">
        <v>250</v>
      </c>
      <c r="F13" s="222">
        <v>250</v>
      </c>
    </row>
    <row r="14" spans="1:6" s="1" customFormat="1" ht="12" customHeight="1" x14ac:dyDescent="0.25">
      <c r="A14" s="41"/>
      <c r="B14" s="34">
        <v>632003</v>
      </c>
      <c r="C14" s="133" t="s">
        <v>151</v>
      </c>
      <c r="D14" s="222">
        <v>550</v>
      </c>
      <c r="E14" s="222">
        <v>550</v>
      </c>
      <c r="F14" s="222">
        <v>550</v>
      </c>
    </row>
    <row r="15" spans="1:6" s="1" customFormat="1" ht="12" customHeight="1" x14ac:dyDescent="0.25">
      <c r="A15" s="41"/>
      <c r="B15" s="34">
        <v>633006</v>
      </c>
      <c r="C15" s="133" t="s">
        <v>104</v>
      </c>
      <c r="D15" s="222">
        <v>500</v>
      </c>
      <c r="E15" s="222">
        <v>1000</v>
      </c>
      <c r="F15" s="222">
        <v>1000</v>
      </c>
    </row>
    <row r="16" spans="1:6" s="1" customFormat="1" ht="12" customHeight="1" x14ac:dyDescent="0.25">
      <c r="A16" s="41"/>
      <c r="B16" s="34">
        <v>635006</v>
      </c>
      <c r="C16" s="133" t="s">
        <v>152</v>
      </c>
      <c r="D16" s="222">
        <v>100</v>
      </c>
      <c r="E16" s="222">
        <v>100</v>
      </c>
      <c r="F16" s="222">
        <v>100</v>
      </c>
    </row>
    <row r="17" spans="1:6" s="1" customFormat="1" ht="12" customHeight="1" x14ac:dyDescent="0.25">
      <c r="A17" s="41"/>
      <c r="B17" s="34">
        <v>637004</v>
      </c>
      <c r="C17" s="133" t="s">
        <v>59</v>
      </c>
      <c r="D17" s="320">
        <v>3000</v>
      </c>
      <c r="E17" s="222">
        <v>300</v>
      </c>
      <c r="F17" s="222">
        <v>300</v>
      </c>
    </row>
    <row r="18" spans="1:6" s="1" customFormat="1" ht="12.75" customHeight="1" x14ac:dyDescent="0.25">
      <c r="A18" s="41"/>
      <c r="B18" s="34">
        <v>637005</v>
      </c>
      <c r="C18" s="133" t="s">
        <v>153</v>
      </c>
      <c r="D18" s="222">
        <v>450</v>
      </c>
      <c r="E18" s="222">
        <v>450</v>
      </c>
      <c r="F18" s="222">
        <v>450</v>
      </c>
    </row>
    <row r="19" spans="1:6" s="18" customFormat="1" ht="12" hidden="1" customHeight="1" x14ac:dyDescent="0.25">
      <c r="A19" s="41"/>
      <c r="B19" s="34">
        <v>637014</v>
      </c>
      <c r="C19" s="133" t="s">
        <v>154</v>
      </c>
      <c r="D19" s="222">
        <v>925</v>
      </c>
      <c r="E19" s="222">
        <v>925</v>
      </c>
      <c r="F19" s="222">
        <v>925</v>
      </c>
    </row>
    <row r="20" spans="1:6" s="18" customFormat="1" ht="12" customHeight="1" x14ac:dyDescent="0.25">
      <c r="A20" s="41"/>
      <c r="B20" s="34">
        <v>637014</v>
      </c>
      <c r="C20" s="133" t="s">
        <v>283</v>
      </c>
      <c r="D20" s="222">
        <v>1600</v>
      </c>
      <c r="E20" s="222">
        <v>1600</v>
      </c>
      <c r="F20" s="222">
        <v>1600</v>
      </c>
    </row>
    <row r="21" spans="1:6" s="1" customFormat="1" ht="12" customHeight="1" x14ac:dyDescent="0.25">
      <c r="A21" s="41"/>
      <c r="B21" s="34">
        <v>637016</v>
      </c>
      <c r="C21" s="133" t="s">
        <v>155</v>
      </c>
      <c r="D21" s="222">
        <v>450</v>
      </c>
      <c r="E21" s="222">
        <v>450</v>
      </c>
      <c r="F21" s="222">
        <v>450</v>
      </c>
    </row>
    <row r="22" spans="1:6" s="1" customFormat="1" ht="12" customHeight="1" x14ac:dyDescent="0.25">
      <c r="A22" s="52"/>
      <c r="B22" s="259">
        <v>637027</v>
      </c>
      <c r="C22" s="133" t="s">
        <v>166</v>
      </c>
      <c r="D22" s="261">
        <v>1000</v>
      </c>
      <c r="E22" s="261">
        <v>0</v>
      </c>
      <c r="F22" s="261">
        <v>0</v>
      </c>
    </row>
    <row r="23" spans="1:6" s="1" customFormat="1" ht="12" customHeight="1" x14ac:dyDescent="0.25">
      <c r="A23" s="52"/>
      <c r="B23" s="259">
        <v>642013</v>
      </c>
      <c r="C23" s="260" t="s">
        <v>318</v>
      </c>
      <c r="D23" s="261">
        <v>2000</v>
      </c>
      <c r="E23" s="261">
        <v>2000</v>
      </c>
      <c r="F23" s="261">
        <v>2000</v>
      </c>
    </row>
    <row r="24" spans="1:6" s="1" customFormat="1" ht="12" customHeight="1" thickBot="1" x14ac:dyDescent="0.3">
      <c r="A24" s="177"/>
      <c r="B24" s="178">
        <v>642015</v>
      </c>
      <c r="C24" s="134" t="s">
        <v>156</v>
      </c>
      <c r="D24" s="234">
        <v>100</v>
      </c>
      <c r="E24" s="234">
        <v>100</v>
      </c>
      <c r="F24" s="234">
        <v>100</v>
      </c>
    </row>
    <row r="25" spans="1:6" s="1" customFormat="1" ht="12" customHeight="1" x14ac:dyDescent="0.2">
      <c r="A25" s="135" t="s">
        <v>157</v>
      </c>
      <c r="B25" s="136" t="s">
        <v>158</v>
      </c>
      <c r="C25" s="137"/>
      <c r="D25" s="235">
        <f>SUM(D26:D44)</f>
        <v>47550</v>
      </c>
      <c r="E25" s="235">
        <f>SUM(E26:E44)</f>
        <v>52700</v>
      </c>
      <c r="F25" s="235">
        <f>SUM(F26:F44)</f>
        <v>52700</v>
      </c>
    </row>
    <row r="26" spans="1:6" s="1" customFormat="1" ht="12" customHeight="1" x14ac:dyDescent="0.25">
      <c r="A26" s="46"/>
      <c r="B26" s="138">
        <v>611000</v>
      </c>
      <c r="C26" s="139" t="s">
        <v>312</v>
      </c>
      <c r="D26" s="222">
        <v>25500</v>
      </c>
      <c r="E26" s="222">
        <v>30000</v>
      </c>
      <c r="F26" s="222">
        <v>30000</v>
      </c>
    </row>
    <row r="27" spans="1:6" s="1" customFormat="1" ht="12" customHeight="1" x14ac:dyDescent="0.25">
      <c r="A27" s="46"/>
      <c r="B27" s="138">
        <v>614</v>
      </c>
      <c r="C27" s="139" t="s">
        <v>159</v>
      </c>
      <c r="D27" s="222">
        <v>1000</v>
      </c>
      <c r="E27" s="222">
        <v>1400</v>
      </c>
      <c r="F27" s="222">
        <v>1400</v>
      </c>
    </row>
    <row r="28" spans="1:6" s="1" customFormat="1" ht="12" customHeight="1" x14ac:dyDescent="0.25">
      <c r="A28" s="46"/>
      <c r="B28" s="138"/>
      <c r="C28" s="139" t="s">
        <v>160</v>
      </c>
      <c r="D28" s="222">
        <v>250</v>
      </c>
      <c r="E28" s="222">
        <v>250</v>
      </c>
      <c r="F28" s="222">
        <v>250</v>
      </c>
    </row>
    <row r="29" spans="1:6" s="1" customFormat="1" ht="12" customHeight="1" x14ac:dyDescent="0.25">
      <c r="A29" s="46"/>
      <c r="B29" s="138" t="s">
        <v>88</v>
      </c>
      <c r="C29" s="139" t="s">
        <v>146</v>
      </c>
      <c r="D29" s="222">
        <v>11000</v>
      </c>
      <c r="E29" s="222">
        <v>11100</v>
      </c>
      <c r="F29" s="222">
        <v>11100</v>
      </c>
    </row>
    <row r="30" spans="1:6" s="1" customFormat="1" ht="12" customHeight="1" x14ac:dyDescent="0.25">
      <c r="A30" s="46"/>
      <c r="B30" s="140">
        <v>627</v>
      </c>
      <c r="C30" s="141" t="s">
        <v>20</v>
      </c>
      <c r="D30" s="222">
        <v>600</v>
      </c>
      <c r="E30" s="222">
        <v>600</v>
      </c>
      <c r="F30" s="222">
        <v>600</v>
      </c>
    </row>
    <row r="31" spans="1:6" s="1" customFormat="1" ht="12" customHeight="1" x14ac:dyDescent="0.25">
      <c r="A31" s="46"/>
      <c r="B31" s="138">
        <v>632001</v>
      </c>
      <c r="C31" s="142" t="s">
        <v>127</v>
      </c>
      <c r="D31" s="222">
        <v>1000</v>
      </c>
      <c r="E31" s="222">
        <v>1000</v>
      </c>
      <c r="F31" s="222">
        <v>1000</v>
      </c>
    </row>
    <row r="32" spans="1:6" s="1" customFormat="1" ht="12" customHeight="1" x14ac:dyDescent="0.25">
      <c r="A32" s="46"/>
      <c r="B32" s="138"/>
      <c r="C32" s="142" t="s">
        <v>161</v>
      </c>
      <c r="D32" s="222">
        <v>5000</v>
      </c>
      <c r="E32" s="222">
        <v>5000</v>
      </c>
      <c r="F32" s="222">
        <v>5000</v>
      </c>
    </row>
    <row r="33" spans="1:6" s="1" customFormat="1" ht="12" customHeight="1" x14ac:dyDescent="0.25">
      <c r="A33" s="46"/>
      <c r="B33" s="138">
        <v>632002</v>
      </c>
      <c r="C33" s="142" t="s">
        <v>29</v>
      </c>
      <c r="D33" s="222">
        <v>250</v>
      </c>
      <c r="E33" s="222">
        <v>250</v>
      </c>
      <c r="F33" s="222">
        <v>250</v>
      </c>
    </row>
    <row r="34" spans="1:6" s="1" customFormat="1" ht="12" customHeight="1" x14ac:dyDescent="0.25">
      <c r="A34" s="46"/>
      <c r="B34" s="138">
        <v>632003</v>
      </c>
      <c r="C34" s="142" t="s">
        <v>151</v>
      </c>
      <c r="D34" s="222">
        <v>300</v>
      </c>
      <c r="E34" s="222">
        <v>300</v>
      </c>
      <c r="F34" s="222">
        <v>300</v>
      </c>
    </row>
    <row r="35" spans="1:6" s="1" customFormat="1" ht="12" customHeight="1" x14ac:dyDescent="0.25">
      <c r="A35" s="46"/>
      <c r="B35" s="138">
        <v>633002</v>
      </c>
      <c r="C35" s="142" t="s">
        <v>249</v>
      </c>
      <c r="D35" s="222">
        <v>0</v>
      </c>
      <c r="E35" s="222">
        <v>0</v>
      </c>
      <c r="F35" s="222">
        <v>0</v>
      </c>
    </row>
    <row r="36" spans="1:6" s="1" customFormat="1" ht="12" customHeight="1" x14ac:dyDescent="0.25">
      <c r="A36" s="46"/>
      <c r="B36" s="138">
        <v>633006</v>
      </c>
      <c r="C36" s="142" t="s">
        <v>104</v>
      </c>
      <c r="D36" s="222">
        <v>700</v>
      </c>
      <c r="E36" s="222">
        <v>700</v>
      </c>
      <c r="F36" s="222">
        <v>700</v>
      </c>
    </row>
    <row r="37" spans="1:6" s="1" customFormat="1" ht="12" customHeight="1" x14ac:dyDescent="0.25">
      <c r="A37" s="46"/>
      <c r="B37" s="138">
        <v>633009</v>
      </c>
      <c r="C37" s="142" t="s">
        <v>162</v>
      </c>
      <c r="D37" s="222">
        <v>50</v>
      </c>
      <c r="E37" s="222">
        <v>50</v>
      </c>
      <c r="F37" s="222">
        <v>50</v>
      </c>
    </row>
    <row r="38" spans="1:6" s="1" customFormat="1" ht="12" customHeight="1" x14ac:dyDescent="0.25">
      <c r="A38" s="46"/>
      <c r="B38" s="107">
        <v>635002</v>
      </c>
      <c r="C38" s="142" t="s">
        <v>53</v>
      </c>
      <c r="D38" s="222">
        <v>150</v>
      </c>
      <c r="E38" s="222">
        <v>150</v>
      </c>
      <c r="F38" s="222">
        <v>150</v>
      </c>
    </row>
    <row r="39" spans="1:6" s="1" customFormat="1" ht="12" customHeight="1" x14ac:dyDescent="0.25">
      <c r="A39" s="46"/>
      <c r="B39" s="138">
        <v>635006</v>
      </c>
      <c r="C39" s="142" t="s">
        <v>163</v>
      </c>
      <c r="D39" s="258">
        <v>500</v>
      </c>
      <c r="E39" s="258">
        <v>500</v>
      </c>
      <c r="F39" s="258">
        <v>500</v>
      </c>
    </row>
    <row r="40" spans="1:6" s="1" customFormat="1" ht="12" customHeight="1" x14ac:dyDescent="0.25">
      <c r="A40" s="46"/>
      <c r="B40" s="138">
        <v>637004</v>
      </c>
      <c r="C40" s="142" t="s">
        <v>59</v>
      </c>
      <c r="D40" s="222">
        <v>150</v>
      </c>
      <c r="E40" s="222">
        <v>150</v>
      </c>
      <c r="F40" s="222">
        <v>150</v>
      </c>
    </row>
    <row r="41" spans="1:6" s="1" customFormat="1" ht="12" customHeight="1" x14ac:dyDescent="0.25">
      <c r="A41" s="46"/>
      <c r="B41" s="138">
        <v>637005</v>
      </c>
      <c r="C41" s="143" t="s">
        <v>164</v>
      </c>
      <c r="D41" s="222">
        <v>300</v>
      </c>
      <c r="E41" s="222">
        <v>300</v>
      </c>
      <c r="F41" s="222">
        <v>300</v>
      </c>
    </row>
    <row r="42" spans="1:6" s="1" customFormat="1" ht="12" customHeight="1" x14ac:dyDescent="0.25">
      <c r="A42" s="46"/>
      <c r="B42" s="138">
        <v>637016</v>
      </c>
      <c r="C42" s="141" t="s">
        <v>165</v>
      </c>
      <c r="D42" s="222">
        <v>300</v>
      </c>
      <c r="E42" s="222">
        <v>300</v>
      </c>
      <c r="F42" s="222">
        <v>300</v>
      </c>
    </row>
    <row r="43" spans="1:6" s="1" customFormat="1" ht="12" customHeight="1" x14ac:dyDescent="0.25">
      <c r="A43" s="46"/>
      <c r="B43" s="138">
        <v>637027</v>
      </c>
      <c r="C43" s="133" t="s">
        <v>166</v>
      </c>
      <c r="D43" s="222">
        <v>450</v>
      </c>
      <c r="E43" s="222">
        <v>600</v>
      </c>
      <c r="F43" s="222">
        <v>600</v>
      </c>
    </row>
    <row r="44" spans="1:6" s="1" customFormat="1" ht="12" customHeight="1" thickBot="1" x14ac:dyDescent="0.3">
      <c r="A44" s="182"/>
      <c r="B44" s="178">
        <v>642015</v>
      </c>
      <c r="C44" s="134" t="s">
        <v>156</v>
      </c>
      <c r="D44" s="234">
        <v>50</v>
      </c>
      <c r="E44" s="234">
        <v>50</v>
      </c>
      <c r="F44" s="234">
        <v>50</v>
      </c>
    </row>
    <row r="45" spans="1:6" s="1" customFormat="1" ht="12" customHeight="1" x14ac:dyDescent="0.2">
      <c r="A45" s="179" t="s">
        <v>167</v>
      </c>
      <c r="B45" s="180" t="s">
        <v>168</v>
      </c>
      <c r="C45" s="181"/>
      <c r="D45" s="235">
        <f>SUM(D46:D52)</f>
        <v>12750</v>
      </c>
      <c r="E45" s="235">
        <f>SUM(E46:E52)</f>
        <v>13610</v>
      </c>
      <c r="F45" s="235">
        <f>SUM(F46:F52)</f>
        <v>13610</v>
      </c>
    </row>
    <row r="46" spans="1:6" s="1" customFormat="1" ht="12" customHeight="1" x14ac:dyDescent="0.25">
      <c r="A46" s="46"/>
      <c r="B46" s="34">
        <v>611000</v>
      </c>
      <c r="C46" s="139" t="s">
        <v>145</v>
      </c>
      <c r="D46" s="222">
        <v>8700</v>
      </c>
      <c r="E46" s="222">
        <v>9100</v>
      </c>
      <c r="F46" s="222">
        <v>9100</v>
      </c>
    </row>
    <row r="47" spans="1:6" s="1" customFormat="1" ht="12" customHeight="1" x14ac:dyDescent="0.25">
      <c r="A47" s="46"/>
      <c r="B47" s="138">
        <v>614</v>
      </c>
      <c r="C47" s="139" t="s">
        <v>159</v>
      </c>
      <c r="D47" s="222">
        <v>400</v>
      </c>
      <c r="E47" s="222">
        <v>500</v>
      </c>
      <c r="F47" s="222">
        <v>500</v>
      </c>
    </row>
    <row r="48" spans="1:6" s="1" customFormat="1" ht="12" customHeight="1" x14ac:dyDescent="0.25">
      <c r="A48" s="46"/>
      <c r="B48" s="34" t="s">
        <v>68</v>
      </c>
      <c r="C48" s="141" t="s">
        <v>146</v>
      </c>
      <c r="D48" s="222">
        <v>3000</v>
      </c>
      <c r="E48" s="222">
        <v>3360</v>
      </c>
      <c r="F48" s="222">
        <v>3360</v>
      </c>
    </row>
    <row r="49" spans="1:6" s="1" customFormat="1" ht="12" customHeight="1" x14ac:dyDescent="0.25">
      <c r="A49" s="46"/>
      <c r="B49" s="140">
        <v>627</v>
      </c>
      <c r="C49" s="141" t="s">
        <v>20</v>
      </c>
      <c r="D49" s="222">
        <v>200</v>
      </c>
      <c r="E49" s="222">
        <v>200</v>
      </c>
      <c r="F49" s="222">
        <v>200</v>
      </c>
    </row>
    <row r="50" spans="1:6" s="1" customFormat="1" ht="12" customHeight="1" x14ac:dyDescent="0.25">
      <c r="A50" s="46"/>
      <c r="B50" s="34">
        <v>633009</v>
      </c>
      <c r="C50" s="141" t="s">
        <v>169</v>
      </c>
      <c r="D50" s="222">
        <v>250</v>
      </c>
      <c r="E50" s="222">
        <v>250</v>
      </c>
      <c r="F50" s="222">
        <v>250</v>
      </c>
    </row>
    <row r="51" spans="1:6" s="1" customFormat="1" ht="12" customHeight="1" x14ac:dyDescent="0.25">
      <c r="A51" s="46"/>
      <c r="B51" s="34">
        <v>637016</v>
      </c>
      <c r="C51" s="141" t="s">
        <v>165</v>
      </c>
      <c r="D51" s="222">
        <v>100</v>
      </c>
      <c r="E51" s="222">
        <v>100</v>
      </c>
      <c r="F51" s="222">
        <v>100</v>
      </c>
    </row>
    <row r="52" spans="1:6" s="1" customFormat="1" ht="12" customHeight="1" thickBot="1" x14ac:dyDescent="0.3">
      <c r="A52" s="182"/>
      <c r="B52" s="178">
        <v>642015</v>
      </c>
      <c r="C52" s="134" t="s">
        <v>156</v>
      </c>
      <c r="D52" s="234">
        <v>100</v>
      </c>
      <c r="E52" s="234">
        <v>100</v>
      </c>
      <c r="F52" s="234">
        <v>100</v>
      </c>
    </row>
    <row r="53" spans="1:6" s="1" customFormat="1" ht="12" customHeight="1" x14ac:dyDescent="0.2">
      <c r="A53" s="179" t="s">
        <v>170</v>
      </c>
      <c r="B53" s="180" t="s">
        <v>226</v>
      </c>
      <c r="C53" s="181"/>
      <c r="D53" s="235">
        <f>SUM(D54:D75)</f>
        <v>49450</v>
      </c>
      <c r="E53" s="235">
        <f>SUM(E54:E75)</f>
        <v>62000</v>
      </c>
      <c r="F53" s="235">
        <f>SUM(F54:F75)</f>
        <v>62000</v>
      </c>
    </row>
    <row r="54" spans="1:6" s="1" customFormat="1" ht="12" customHeight="1" x14ac:dyDescent="0.25">
      <c r="A54" s="46"/>
      <c r="B54" s="34">
        <v>611000</v>
      </c>
      <c r="C54" s="139" t="s">
        <v>145</v>
      </c>
      <c r="D54" s="222">
        <v>18350</v>
      </c>
      <c r="E54" s="222">
        <v>19000</v>
      </c>
      <c r="F54" s="222">
        <v>19000</v>
      </c>
    </row>
    <row r="55" spans="1:6" s="1" customFormat="1" ht="12" customHeight="1" x14ac:dyDescent="0.25">
      <c r="A55" s="46"/>
      <c r="B55" s="138">
        <v>614</v>
      </c>
      <c r="C55" s="139" t="s">
        <v>159</v>
      </c>
      <c r="D55" s="222">
        <v>1000</v>
      </c>
      <c r="E55" s="222">
        <v>1200</v>
      </c>
      <c r="F55" s="222">
        <v>1200</v>
      </c>
    </row>
    <row r="56" spans="1:6" s="1" customFormat="1" ht="12" customHeight="1" x14ac:dyDescent="0.25">
      <c r="A56" s="46"/>
      <c r="B56" s="34" t="s">
        <v>88</v>
      </c>
      <c r="C56" s="141" t="s">
        <v>146</v>
      </c>
      <c r="D56" s="222">
        <v>6800</v>
      </c>
      <c r="E56" s="222">
        <v>7100</v>
      </c>
      <c r="F56" s="222">
        <v>7100</v>
      </c>
    </row>
    <row r="57" spans="1:6" s="1" customFormat="1" ht="12" customHeight="1" x14ac:dyDescent="0.25">
      <c r="A57" s="46"/>
      <c r="B57" s="140">
        <v>627</v>
      </c>
      <c r="C57" s="141" t="s">
        <v>20</v>
      </c>
      <c r="D57" s="222">
        <v>200</v>
      </c>
      <c r="E57" s="222">
        <v>200</v>
      </c>
      <c r="F57" s="222">
        <v>200</v>
      </c>
    </row>
    <row r="58" spans="1:6" s="1" customFormat="1" ht="12" customHeight="1" x14ac:dyDescent="0.25">
      <c r="A58" s="46"/>
      <c r="B58" s="138">
        <v>632001</v>
      </c>
      <c r="C58" s="142" t="s">
        <v>127</v>
      </c>
      <c r="D58" s="222">
        <v>2400</v>
      </c>
      <c r="E58" s="222">
        <v>3000</v>
      </c>
      <c r="F58" s="222">
        <v>3000</v>
      </c>
    </row>
    <row r="59" spans="1:6" s="1" customFormat="1" ht="12" customHeight="1" x14ac:dyDescent="0.25">
      <c r="A59" s="46"/>
      <c r="B59" s="138"/>
      <c r="C59" s="142" t="s">
        <v>161</v>
      </c>
      <c r="D59" s="222">
        <v>3150</v>
      </c>
      <c r="E59" s="222">
        <v>3150</v>
      </c>
      <c r="F59" s="222">
        <v>3150</v>
      </c>
    </row>
    <row r="60" spans="1:6" s="1" customFormat="1" ht="12" customHeight="1" x14ac:dyDescent="0.25">
      <c r="A60" s="46"/>
      <c r="B60" s="138">
        <v>632002</v>
      </c>
      <c r="C60" s="142" t="s">
        <v>29</v>
      </c>
      <c r="D60" s="222">
        <v>600</v>
      </c>
      <c r="E60" s="222">
        <v>600</v>
      </c>
      <c r="F60" s="222">
        <v>600</v>
      </c>
    </row>
    <row r="61" spans="1:6" s="1" customFormat="1" ht="12" customHeight="1" x14ac:dyDescent="0.25">
      <c r="A61" s="46"/>
      <c r="B61" s="34">
        <v>632003</v>
      </c>
      <c r="C61" s="142" t="s">
        <v>151</v>
      </c>
      <c r="D61" s="222">
        <v>200</v>
      </c>
      <c r="E61" s="222">
        <v>200</v>
      </c>
      <c r="F61" s="222">
        <v>200</v>
      </c>
    </row>
    <row r="62" spans="1:6" s="1" customFormat="1" ht="12" customHeight="1" x14ac:dyDescent="0.25">
      <c r="A62" s="46"/>
      <c r="B62" s="34">
        <v>633002</v>
      </c>
      <c r="C62" s="257" t="s">
        <v>278</v>
      </c>
      <c r="D62" s="258">
        <v>0</v>
      </c>
      <c r="E62" s="258">
        <v>0</v>
      </c>
      <c r="F62" s="258">
        <v>0</v>
      </c>
    </row>
    <row r="63" spans="1:6" s="1" customFormat="1" ht="12" customHeight="1" x14ac:dyDescent="0.25">
      <c r="A63" s="46"/>
      <c r="B63" s="34">
        <v>633004</v>
      </c>
      <c r="C63" s="142" t="s">
        <v>271</v>
      </c>
      <c r="D63" s="222">
        <v>1000</v>
      </c>
      <c r="E63" s="222">
        <v>1000</v>
      </c>
      <c r="F63" s="222">
        <v>1000</v>
      </c>
    </row>
    <row r="64" spans="1:6" s="1" customFormat="1" ht="12" customHeight="1" x14ac:dyDescent="0.25">
      <c r="A64" s="46"/>
      <c r="B64" s="34">
        <v>633006</v>
      </c>
      <c r="C64" s="141" t="s">
        <v>104</v>
      </c>
      <c r="D64" s="222">
        <v>1200</v>
      </c>
      <c r="E64" s="222">
        <v>1200</v>
      </c>
      <c r="F64" s="222">
        <v>1200</v>
      </c>
    </row>
    <row r="65" spans="1:8" s="1" customFormat="1" ht="12" customHeight="1" x14ac:dyDescent="0.25">
      <c r="A65" s="46"/>
      <c r="B65" s="43">
        <v>633010</v>
      </c>
      <c r="C65" s="141" t="s">
        <v>105</v>
      </c>
      <c r="D65" s="222">
        <v>200</v>
      </c>
      <c r="E65" s="222">
        <v>200</v>
      </c>
      <c r="F65" s="222">
        <v>200</v>
      </c>
    </row>
    <row r="66" spans="1:8" s="1" customFormat="1" ht="12" customHeight="1" x14ac:dyDescent="0.25">
      <c r="A66" s="46"/>
      <c r="B66" s="43">
        <v>633011</v>
      </c>
      <c r="C66" s="141" t="s">
        <v>272</v>
      </c>
      <c r="D66" s="222">
        <v>11200</v>
      </c>
      <c r="E66" s="222">
        <v>20000</v>
      </c>
      <c r="F66" s="222">
        <v>20000</v>
      </c>
    </row>
    <row r="67" spans="1:8" s="1" customFormat="1" ht="12" customHeight="1" x14ac:dyDescent="0.25">
      <c r="A67" s="46"/>
      <c r="B67" s="43">
        <v>633011</v>
      </c>
      <c r="C67" s="141" t="s">
        <v>313</v>
      </c>
      <c r="D67" s="222">
        <v>2000</v>
      </c>
      <c r="E67" s="222">
        <v>4000</v>
      </c>
      <c r="F67" s="222">
        <v>4000</v>
      </c>
    </row>
    <row r="68" spans="1:8" s="1" customFormat="1" ht="12" customHeight="1" x14ac:dyDescent="0.25">
      <c r="A68" s="46"/>
      <c r="B68" s="43">
        <v>635002</v>
      </c>
      <c r="C68" s="141" t="s">
        <v>53</v>
      </c>
      <c r="D68" s="222">
        <v>100</v>
      </c>
      <c r="E68" s="222">
        <v>100</v>
      </c>
      <c r="F68" s="222">
        <v>100</v>
      </c>
    </row>
    <row r="69" spans="1:8" s="1" customFormat="1" ht="12" customHeight="1" x14ac:dyDescent="0.25">
      <c r="A69" s="46"/>
      <c r="B69" s="34">
        <v>635004</v>
      </c>
      <c r="C69" s="141" t="s">
        <v>224</v>
      </c>
      <c r="D69" s="222">
        <v>500</v>
      </c>
      <c r="E69" s="222">
        <v>500</v>
      </c>
      <c r="F69" s="222">
        <v>500</v>
      </c>
    </row>
    <row r="70" spans="1:8" s="1" customFormat="1" ht="12" customHeight="1" x14ac:dyDescent="0.25">
      <c r="A70" s="46"/>
      <c r="B70" s="43">
        <v>635006</v>
      </c>
      <c r="C70" s="145" t="s">
        <v>171</v>
      </c>
      <c r="D70" s="222">
        <v>150</v>
      </c>
      <c r="E70" s="222">
        <v>150</v>
      </c>
      <c r="F70" s="222">
        <v>150</v>
      </c>
    </row>
    <row r="71" spans="1:8" s="1" customFormat="1" ht="12" customHeight="1" x14ac:dyDescent="0.25">
      <c r="A71" s="46"/>
      <c r="B71" s="34">
        <v>635009</v>
      </c>
      <c r="C71" s="145" t="s">
        <v>319</v>
      </c>
      <c r="D71" s="222">
        <v>100</v>
      </c>
      <c r="E71" s="222">
        <v>100</v>
      </c>
      <c r="F71" s="222">
        <v>100</v>
      </c>
    </row>
    <row r="72" spans="1:8" s="1" customFormat="1" ht="12" customHeight="1" x14ac:dyDescent="0.25">
      <c r="A72" s="46"/>
      <c r="B72" s="34">
        <v>637004</v>
      </c>
      <c r="C72" s="145" t="s">
        <v>59</v>
      </c>
      <c r="D72" s="222">
        <v>50</v>
      </c>
      <c r="E72" s="222">
        <v>50</v>
      </c>
      <c r="F72" s="222">
        <v>50</v>
      </c>
    </row>
    <row r="73" spans="1:8" s="1" customFormat="1" ht="12" customHeight="1" outlineLevel="1" x14ac:dyDescent="0.25">
      <c r="A73" s="46"/>
      <c r="B73" s="34">
        <v>637016</v>
      </c>
      <c r="C73" s="141" t="s">
        <v>165</v>
      </c>
      <c r="D73" s="222">
        <v>200</v>
      </c>
      <c r="E73" s="222">
        <v>200</v>
      </c>
      <c r="F73" s="222">
        <v>200</v>
      </c>
    </row>
    <row r="74" spans="1:8" s="1" customFormat="1" ht="12" customHeight="1" outlineLevel="1" x14ac:dyDescent="0.25">
      <c r="A74" s="46"/>
      <c r="B74" s="43">
        <v>642015</v>
      </c>
      <c r="C74" s="144" t="s">
        <v>156</v>
      </c>
      <c r="D74" s="222">
        <v>50</v>
      </c>
      <c r="E74" s="222">
        <v>50</v>
      </c>
      <c r="F74" s="222">
        <v>50</v>
      </c>
    </row>
    <row r="75" spans="1:8" s="1" customFormat="1" ht="12" customHeight="1" outlineLevel="1" x14ac:dyDescent="0.25">
      <c r="A75" s="46"/>
      <c r="B75" s="34"/>
      <c r="C75" s="141"/>
      <c r="D75" s="236"/>
      <c r="E75" s="236"/>
      <c r="F75" s="236"/>
      <c r="H75" s="146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8" sqref="D8"/>
    </sheetView>
  </sheetViews>
  <sheetFormatPr defaultRowHeight="14.4" x14ac:dyDescent="0.3"/>
  <cols>
    <col min="1" max="1" width="4.5546875" customWidth="1"/>
    <col min="2" max="2" width="7.109375" customWidth="1"/>
    <col min="3" max="3" width="42.5546875" customWidth="1"/>
  </cols>
  <sheetData>
    <row r="1" spans="1:6" ht="15" thickBot="1" x14ac:dyDescent="0.35"/>
    <row r="2" spans="1:6" ht="15" thickTop="1" x14ac:dyDescent="0.3">
      <c r="A2" s="333" t="s">
        <v>299</v>
      </c>
      <c r="B2" s="334"/>
      <c r="C2" s="334"/>
      <c r="D2" s="334"/>
      <c r="E2" s="334"/>
      <c r="F2" s="335"/>
    </row>
    <row r="3" spans="1:6" ht="15" thickBot="1" x14ac:dyDescent="0.35">
      <c r="A3" s="336"/>
      <c r="B3" s="337"/>
      <c r="C3" s="337"/>
      <c r="D3" s="337"/>
      <c r="E3" s="337"/>
      <c r="F3" s="338"/>
    </row>
    <row r="4" spans="1:6" ht="15" thickTop="1" x14ac:dyDescent="0.3">
      <c r="A4" s="170"/>
      <c r="B4" s="149"/>
      <c r="C4" s="150"/>
      <c r="D4" s="10"/>
      <c r="E4" s="10"/>
      <c r="F4" s="10"/>
    </row>
    <row r="5" spans="1:6" ht="15" thickBot="1" x14ac:dyDescent="0.35">
      <c r="A5" s="170"/>
      <c r="B5" s="149"/>
      <c r="C5" s="150"/>
      <c r="D5" s="8"/>
      <c r="E5" s="10"/>
      <c r="F5" s="10"/>
    </row>
    <row r="6" spans="1:6" ht="16.8" thickTop="1" thickBot="1" x14ac:dyDescent="0.35">
      <c r="A6" s="20" t="s">
        <v>236</v>
      </c>
      <c r="B6" s="21"/>
      <c r="C6" s="22"/>
      <c r="D6" s="23">
        <v>2020</v>
      </c>
      <c r="E6" s="24">
        <v>2021</v>
      </c>
      <c r="F6" s="24">
        <v>2022</v>
      </c>
    </row>
    <row r="7" spans="1:6" x14ac:dyDescent="0.3">
      <c r="A7" s="186" t="s">
        <v>172</v>
      </c>
      <c r="B7" s="187"/>
      <c r="C7" s="188"/>
      <c r="D7" s="273">
        <f>D8+D9+D10+D11+D12</f>
        <v>3200</v>
      </c>
      <c r="E7" s="273">
        <f>E8+E9+E10+E11+E12</f>
        <v>2500</v>
      </c>
      <c r="F7" s="273">
        <f>F8+F9+F10+F11+F12</f>
        <v>2500</v>
      </c>
    </row>
    <row r="8" spans="1:6" ht="17.25" customHeight="1" x14ac:dyDescent="0.3">
      <c r="A8" s="147"/>
      <c r="B8" s="42">
        <v>642014</v>
      </c>
      <c r="C8" s="39" t="s">
        <v>328</v>
      </c>
      <c r="D8" s="321">
        <v>3200</v>
      </c>
      <c r="E8" s="274">
        <v>2500</v>
      </c>
      <c r="F8" s="274">
        <v>2500</v>
      </c>
    </row>
    <row r="9" spans="1:6" ht="17.25" customHeight="1" x14ac:dyDescent="0.3">
      <c r="A9" s="147"/>
      <c r="B9" s="42"/>
      <c r="C9" s="39"/>
      <c r="D9" s="274"/>
      <c r="E9" s="274"/>
      <c r="F9" s="274"/>
    </row>
    <row r="10" spans="1:6" ht="16.5" customHeight="1" x14ac:dyDescent="0.3">
      <c r="A10" s="147"/>
      <c r="B10" s="42"/>
      <c r="C10" s="39"/>
      <c r="D10" s="40"/>
      <c r="E10" s="40"/>
      <c r="F10" s="40"/>
    </row>
    <row r="11" spans="1:6" x14ac:dyDescent="0.3">
      <c r="A11" s="147"/>
      <c r="B11" s="42"/>
      <c r="C11" s="39"/>
      <c r="D11" s="40"/>
      <c r="E11" s="40"/>
      <c r="F11" s="40"/>
    </row>
    <row r="12" spans="1:6" ht="15" thickBot="1" x14ac:dyDescent="0.35">
      <c r="A12" s="189"/>
      <c r="B12" s="190"/>
      <c r="C12" s="191"/>
      <c r="D12" s="192"/>
      <c r="E12" s="192"/>
      <c r="F12" s="192"/>
    </row>
  </sheetData>
  <mergeCells count="1">
    <mergeCell ref="A2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11" workbookViewId="0">
      <selection activeCell="F14" sqref="F14"/>
    </sheetView>
  </sheetViews>
  <sheetFormatPr defaultRowHeight="14.4" x14ac:dyDescent="0.3"/>
  <cols>
    <col min="1" max="1" width="4.6640625" customWidth="1"/>
    <col min="2" max="2" width="12.88671875" bestFit="1" customWidth="1"/>
    <col min="5" max="5" width="11.44140625" customWidth="1"/>
    <col min="6" max="6" width="13.33203125" customWidth="1"/>
    <col min="7" max="7" width="12.88671875" customWidth="1"/>
    <col min="8" max="8" width="12.44140625" customWidth="1"/>
  </cols>
  <sheetData>
    <row r="1" spans="1:11" ht="15" thickBot="1" x14ac:dyDescent="0.35">
      <c r="G1" s="152"/>
      <c r="H1" s="152"/>
      <c r="I1" s="152"/>
    </row>
    <row r="2" spans="1:11" x14ac:dyDescent="0.3">
      <c r="A2" s="206" t="s">
        <v>219</v>
      </c>
      <c r="B2" s="351" t="s">
        <v>314</v>
      </c>
      <c r="C2" s="352"/>
      <c r="D2" s="352"/>
      <c r="E2" s="352"/>
      <c r="F2" s="352"/>
      <c r="G2" s="352"/>
      <c r="H2" s="353"/>
      <c r="I2" s="152"/>
    </row>
    <row r="3" spans="1:11" ht="15" thickBot="1" x14ac:dyDescent="0.35">
      <c r="A3" s="170"/>
      <c r="B3" s="354"/>
      <c r="C3" s="355"/>
      <c r="D3" s="355"/>
      <c r="E3" s="355"/>
      <c r="F3" s="355"/>
      <c r="G3" s="355"/>
      <c r="H3" s="356"/>
      <c r="I3" s="152"/>
    </row>
    <row r="4" spans="1:11" ht="21" customHeight="1" thickBot="1" x14ac:dyDescent="0.35"/>
    <row r="5" spans="1:11" ht="31.5" customHeight="1" x14ac:dyDescent="0.3">
      <c r="B5" s="363" t="s">
        <v>237</v>
      </c>
      <c r="C5" s="364"/>
      <c r="D5" s="364"/>
      <c r="E5" s="365"/>
      <c r="F5" s="357" t="s">
        <v>284</v>
      </c>
      <c r="G5" s="359" t="s">
        <v>285</v>
      </c>
      <c r="H5" s="361" t="s">
        <v>315</v>
      </c>
    </row>
    <row r="6" spans="1:11" ht="42" customHeight="1" thickBot="1" x14ac:dyDescent="0.35">
      <c r="B6" s="366"/>
      <c r="C6" s="367"/>
      <c r="D6" s="367"/>
      <c r="E6" s="368"/>
      <c r="F6" s="358"/>
      <c r="G6" s="360"/>
      <c r="H6" s="362"/>
    </row>
    <row r="7" spans="1:11" ht="31.5" hidden="1" customHeight="1" thickBot="1" x14ac:dyDescent="0.35">
      <c r="B7" s="369"/>
      <c r="C7" s="370"/>
      <c r="D7" s="370"/>
      <c r="E7" s="371"/>
      <c r="F7" s="209"/>
      <c r="G7" s="275"/>
      <c r="H7" s="281"/>
    </row>
    <row r="8" spans="1:11" ht="21.75" customHeight="1" x14ac:dyDescent="0.3">
      <c r="B8" s="205" t="s">
        <v>254</v>
      </c>
      <c r="C8" s="348" t="s">
        <v>173</v>
      </c>
      <c r="D8" s="349"/>
      <c r="E8" s="350"/>
      <c r="F8" s="195">
        <f>'BV 01 110 OcU'!D10</f>
        <v>153275</v>
      </c>
      <c r="G8" s="276">
        <f>'BV 01 110 OcU'!E10</f>
        <v>155780</v>
      </c>
      <c r="H8" s="282">
        <f>'BV 01 110 OcU'!F10</f>
        <v>155780</v>
      </c>
      <c r="I8" s="171"/>
      <c r="K8" t="s">
        <v>218</v>
      </c>
    </row>
    <row r="9" spans="1:11" ht="20.25" customHeight="1" x14ac:dyDescent="0.3">
      <c r="B9" s="154" t="s">
        <v>174</v>
      </c>
      <c r="C9" s="155" t="s">
        <v>175</v>
      </c>
      <c r="D9" s="156"/>
      <c r="E9" s="157"/>
      <c r="F9" s="196">
        <f>'BV 01 12 - 03 20 PO, matrika CO'!D6</f>
        <v>3550</v>
      </c>
      <c r="G9" s="277">
        <f>'BV 01 12 - 03 20 PO, matrika CO'!E6</f>
        <v>3300</v>
      </c>
      <c r="H9" s="283">
        <f>'BV 01 12 - 03 20 PO, matrika CO'!F6</f>
        <v>3300</v>
      </c>
    </row>
    <row r="10" spans="1:11" ht="20.25" customHeight="1" x14ac:dyDescent="0.3">
      <c r="B10" s="158" t="s">
        <v>177</v>
      </c>
      <c r="C10" s="159" t="s">
        <v>176</v>
      </c>
      <c r="D10" s="160"/>
      <c r="E10" s="161"/>
      <c r="F10" s="196">
        <f>'BV 01 12 - 03 20 PO, matrika CO'!D10</f>
        <v>2142</v>
      </c>
      <c r="G10" s="277">
        <f>'BV 01 12 - 03 20 PO, matrika CO'!E10</f>
        <v>2142</v>
      </c>
      <c r="H10" s="283">
        <f>'BV 01 12 - 03 20 PO, matrika CO'!F10</f>
        <v>2142</v>
      </c>
    </row>
    <row r="11" spans="1:11" ht="21.75" customHeight="1" x14ac:dyDescent="0.3">
      <c r="B11" s="162" t="s">
        <v>185</v>
      </c>
      <c r="C11" s="163" t="s">
        <v>178</v>
      </c>
      <c r="D11" s="153"/>
      <c r="E11" s="164"/>
      <c r="F11" s="196">
        <f>'BV 01 12 - 03 20 PO, matrika CO'!D18</f>
        <v>719</v>
      </c>
      <c r="G11" s="277">
        <f>'BV 01 12 - 03 20 PO, matrika CO'!E18</f>
        <v>600</v>
      </c>
      <c r="H11" s="283">
        <f>'BV 01 12 - 03 20 PO, matrika CO'!F18</f>
        <v>600</v>
      </c>
    </row>
    <row r="12" spans="1:11" ht="21" customHeight="1" x14ac:dyDescent="0.3">
      <c r="B12" s="158" t="s">
        <v>179</v>
      </c>
      <c r="C12" s="159" t="s">
        <v>180</v>
      </c>
      <c r="D12" s="160"/>
      <c r="E12" s="161"/>
      <c r="F12" s="196">
        <f>'BV 01 12 - 03 20 PO, matrika CO'!D21</f>
        <v>2100</v>
      </c>
      <c r="G12" s="277">
        <f>'BV 01 12 - 03 20 PO, matrika CO'!E21</f>
        <v>2100</v>
      </c>
      <c r="H12" s="283">
        <f>'BV 01 12 - 03 20 PO, matrika CO'!F21</f>
        <v>2100</v>
      </c>
    </row>
    <row r="13" spans="1:11" ht="19.5" customHeight="1" x14ac:dyDescent="0.3">
      <c r="B13" s="165" t="s">
        <v>184</v>
      </c>
      <c r="C13" s="163" t="s">
        <v>182</v>
      </c>
      <c r="D13" s="153"/>
      <c r="E13" s="164"/>
      <c r="F13" s="196">
        <f>'BV 01 12 - 03 20 PO, matrika CO'!D25</f>
        <v>0</v>
      </c>
      <c r="G13" s="277">
        <f>'BV 01 12 - 03 20 PO, matrika CO'!E26</f>
        <v>0</v>
      </c>
      <c r="H13" s="283">
        <f>'BV 01 12 - 03 20 PO, matrika CO'!F26</f>
        <v>0</v>
      </c>
    </row>
    <row r="14" spans="1:11" ht="21.75" customHeight="1" x14ac:dyDescent="0.3">
      <c r="B14" s="158" t="s">
        <v>181</v>
      </c>
      <c r="C14" s="159" t="s">
        <v>183</v>
      </c>
      <c r="D14" s="160"/>
      <c r="E14" s="161"/>
      <c r="F14" s="196">
        <f>'BV 01 12 - 03 20 PO, matrika CO'!D30</f>
        <v>6210</v>
      </c>
      <c r="G14" s="277">
        <f>'BV 01 12 - 03 20 PO, matrika CO'!E30</f>
        <v>4453</v>
      </c>
      <c r="H14" s="283">
        <f>'BV 01 12 - 03 20 PO, matrika CO'!F30</f>
        <v>4453</v>
      </c>
    </row>
    <row r="15" spans="1:11" ht="21" customHeight="1" x14ac:dyDescent="0.3">
      <c r="B15" s="154" t="s">
        <v>246</v>
      </c>
      <c r="C15" s="163" t="s">
        <v>247</v>
      </c>
      <c r="D15" s="153"/>
      <c r="E15" s="164"/>
      <c r="F15" s="255">
        <f>'BV 04 -06, 10 odpad, VO'!D7</f>
        <v>5200</v>
      </c>
      <c r="G15" s="278">
        <f>'BV 04 -06, 10 odpad, VO'!E7</f>
        <v>4050</v>
      </c>
      <c r="H15" s="284">
        <f>'BV 04 -06, 10 odpad, VO'!F7</f>
        <v>4050</v>
      </c>
    </row>
    <row r="16" spans="1:11" ht="19.5" customHeight="1" x14ac:dyDescent="0.3">
      <c r="B16" s="158" t="s">
        <v>186</v>
      </c>
      <c r="C16" s="159" t="s">
        <v>187</v>
      </c>
      <c r="D16" s="160"/>
      <c r="E16" s="161"/>
      <c r="F16" s="196">
        <f>'BV 04 -06, 10 odpad, VO'!D12</f>
        <v>1739</v>
      </c>
      <c r="G16" s="277">
        <f>'BV 04 -06, 10 odpad, VO'!E12</f>
        <v>2139</v>
      </c>
      <c r="H16" s="283">
        <f>'BV 04 -06, 10 odpad, VO'!F12</f>
        <v>2139</v>
      </c>
    </row>
    <row r="17" spans="2:12" ht="21.75" customHeight="1" x14ac:dyDescent="0.3">
      <c r="B17" s="154" t="s">
        <v>188</v>
      </c>
      <c r="C17" s="163" t="s">
        <v>189</v>
      </c>
      <c r="D17" s="153"/>
      <c r="E17" s="164"/>
      <c r="F17" s="196">
        <f>'BV 04 -06, 10 odpad, VO'!D21</f>
        <v>36105</v>
      </c>
      <c r="G17" s="277">
        <f>'BV 04 -06, 10 odpad, VO'!E21</f>
        <v>31305</v>
      </c>
      <c r="H17" s="283">
        <f>'BV 04 -06, 10 odpad, VO'!F21</f>
        <v>31305</v>
      </c>
    </row>
    <row r="18" spans="2:12" ht="21.75" customHeight="1" x14ac:dyDescent="0.3">
      <c r="B18" s="158" t="s">
        <v>190</v>
      </c>
      <c r="C18" s="159" t="s">
        <v>191</v>
      </c>
      <c r="D18" s="160"/>
      <c r="E18" s="161"/>
      <c r="F18" s="196">
        <f>'BV 04 -06, 10 odpad, VO'!D30</f>
        <v>86</v>
      </c>
      <c r="G18" s="277">
        <f>'BV 04 -06, 10 odpad, VO'!E30</f>
        <v>86</v>
      </c>
      <c r="H18" s="283">
        <f>'BV 04 -06, 10 odpad, VO'!F30</f>
        <v>86</v>
      </c>
    </row>
    <row r="19" spans="2:12" ht="23.25" customHeight="1" x14ac:dyDescent="0.3">
      <c r="B19" s="165" t="s">
        <v>193</v>
      </c>
      <c r="C19" s="163" t="s">
        <v>194</v>
      </c>
      <c r="D19" s="153"/>
      <c r="E19" s="164"/>
      <c r="F19" s="196">
        <f>'BV 04 -06, 10 odpad, VO'!D36</f>
        <v>8600</v>
      </c>
      <c r="G19" s="277">
        <f>'BV 04 -06, 10 odpad, VO'!E36</f>
        <v>6100</v>
      </c>
      <c r="H19" s="283">
        <f>'BV 04 -06, 10 odpad, VO'!F36</f>
        <v>6100</v>
      </c>
    </row>
    <row r="20" spans="2:12" ht="21.75" customHeight="1" x14ac:dyDescent="0.3">
      <c r="B20" s="158" t="s">
        <v>192</v>
      </c>
      <c r="C20" s="159" t="s">
        <v>195</v>
      </c>
      <c r="D20" s="160"/>
      <c r="E20" s="161"/>
      <c r="F20" s="196">
        <f>'BV 04 -06, 10 odpad, VO'!D44</f>
        <v>7500</v>
      </c>
      <c r="G20" s="277">
        <f>'BV 04 -06, 10 odpad, VO'!E44</f>
        <v>7700</v>
      </c>
      <c r="H20" s="283">
        <f>'BV 04 -06, 10 odpad, VO'!F44</f>
        <v>7700</v>
      </c>
    </row>
    <row r="21" spans="2:12" ht="20.25" customHeight="1" x14ac:dyDescent="0.3">
      <c r="B21" s="154" t="s">
        <v>196</v>
      </c>
      <c r="C21" s="163" t="s">
        <v>197</v>
      </c>
      <c r="D21" s="153"/>
      <c r="E21" s="164"/>
      <c r="F21" s="196">
        <f>'BV 08 TJ, KD, MR'!D7</f>
        <v>16750</v>
      </c>
      <c r="G21" s="277">
        <f>'BV 08 TJ, KD, MR'!E7</f>
        <v>6850</v>
      </c>
      <c r="H21" s="283">
        <f>'BV 08 TJ, KD, MR'!F7</f>
        <v>6850</v>
      </c>
    </row>
    <row r="22" spans="2:12" ht="21" customHeight="1" x14ac:dyDescent="0.3">
      <c r="B22" s="158" t="s">
        <v>196</v>
      </c>
      <c r="C22" s="159" t="s">
        <v>198</v>
      </c>
      <c r="D22" s="160"/>
      <c r="E22" s="161"/>
      <c r="F22" s="196">
        <f>'BV 08 TJ, KD, MR'!D13</f>
        <v>1720</v>
      </c>
      <c r="G22" s="277">
        <f>'BV 08 TJ, KD, MR'!E13</f>
        <v>1320</v>
      </c>
      <c r="H22" s="283">
        <f>'BV 08 TJ, KD, MR'!F13</f>
        <v>1320</v>
      </c>
    </row>
    <row r="23" spans="2:12" ht="18.75" customHeight="1" x14ac:dyDescent="0.3">
      <c r="B23" s="154" t="s">
        <v>255</v>
      </c>
      <c r="C23" s="163" t="s">
        <v>199</v>
      </c>
      <c r="D23" s="153"/>
      <c r="E23" s="164"/>
      <c r="F23" s="196">
        <f>'BV 08 TJ, KD, MR'!D19</f>
        <v>1650</v>
      </c>
      <c r="G23" s="277">
        <f>'BV 08 TJ, KD, MR'!E19</f>
        <v>1650</v>
      </c>
      <c r="H23" s="283">
        <f>'BV 08 TJ, KD, MR'!F19</f>
        <v>1650</v>
      </c>
    </row>
    <row r="24" spans="2:12" ht="20.25" customHeight="1" x14ac:dyDescent="0.3">
      <c r="B24" s="158" t="s">
        <v>255</v>
      </c>
      <c r="C24" s="159" t="s">
        <v>200</v>
      </c>
      <c r="D24" s="160"/>
      <c r="E24" s="161"/>
      <c r="F24" s="196">
        <f>'BV 08 TJ, KD, MR'!D23</f>
        <v>100</v>
      </c>
      <c r="G24" s="277">
        <f>'BV 08 TJ, KD, MR'!E23</f>
        <v>100</v>
      </c>
      <c r="H24" s="283">
        <f>'BV 08 TJ, KD, MR'!F23</f>
        <v>100</v>
      </c>
    </row>
    <row r="25" spans="2:12" ht="21" customHeight="1" x14ac:dyDescent="0.3">
      <c r="B25" s="154" t="s">
        <v>255</v>
      </c>
      <c r="C25" s="163" t="s">
        <v>201</v>
      </c>
      <c r="D25" s="153"/>
      <c r="E25" s="164"/>
      <c r="F25" s="196">
        <f>'BV 08 TJ, KD, MR'!D25</f>
        <v>12150</v>
      </c>
      <c r="G25" s="277">
        <f>'BV 08 TJ, KD, MR'!E25</f>
        <v>13250</v>
      </c>
      <c r="H25" s="283">
        <f>'BV 08 TJ, KD, MR'!F25</f>
        <v>13250</v>
      </c>
    </row>
    <row r="26" spans="2:12" ht="21" customHeight="1" x14ac:dyDescent="0.3">
      <c r="B26" s="166" t="s">
        <v>203</v>
      </c>
      <c r="C26" s="159" t="s">
        <v>202</v>
      </c>
      <c r="D26" s="160"/>
      <c r="E26" s="161"/>
      <c r="F26" s="196">
        <f>'BV 08 TJ, KD, MR'!D39</f>
        <v>470</v>
      </c>
      <c r="G26" s="277">
        <f>'BV 08 TJ, KD, MR'!E39</f>
        <v>500</v>
      </c>
      <c r="H26" s="283">
        <f>'BV 08 TJ, KD, MR'!F39</f>
        <v>500</v>
      </c>
    </row>
    <row r="27" spans="2:12" ht="21.75" customHeight="1" x14ac:dyDescent="0.3">
      <c r="B27" s="154" t="s">
        <v>204</v>
      </c>
      <c r="C27" s="163" t="s">
        <v>205</v>
      </c>
      <c r="D27" s="153"/>
      <c r="E27" s="164"/>
      <c r="F27" s="196">
        <f>'BV 08 TJ, KD, MR'!D45</f>
        <v>1538</v>
      </c>
      <c r="G27" s="277">
        <f>'BV 08 TJ, KD, MR'!E45</f>
        <v>1038</v>
      </c>
      <c r="H27" s="283">
        <f>'BV 08 TJ, KD, MR'!F45</f>
        <v>1038</v>
      </c>
    </row>
    <row r="28" spans="2:12" ht="20.25" customHeight="1" x14ac:dyDescent="0.3">
      <c r="B28" s="158" t="s">
        <v>204</v>
      </c>
      <c r="C28" s="159" t="s">
        <v>207</v>
      </c>
      <c r="D28" s="160"/>
      <c r="E28" s="161"/>
      <c r="F28" s="196">
        <f>'BV 08 TJ, KD, MR'!D53</f>
        <v>8025</v>
      </c>
      <c r="G28" s="277">
        <f>'BV 08 TJ, KD, MR'!E53</f>
        <v>2000</v>
      </c>
      <c r="H28" s="283">
        <f>'BV 08 TJ, KD, MR'!F53</f>
        <v>2000</v>
      </c>
    </row>
    <row r="29" spans="2:12" ht="23.25" customHeight="1" x14ac:dyDescent="0.3">
      <c r="B29" s="154" t="s">
        <v>208</v>
      </c>
      <c r="C29" s="163" t="s">
        <v>212</v>
      </c>
      <c r="D29" s="153"/>
      <c r="E29" s="164"/>
      <c r="F29" s="196">
        <f>'BV 09 školstvo'!D5</f>
        <v>91300</v>
      </c>
      <c r="G29" s="277">
        <f>'BV 09 školstvo'!E5</f>
        <v>90900</v>
      </c>
      <c r="H29" s="283">
        <f>'BV 09 školstvo'!F5</f>
        <v>90900</v>
      </c>
      <c r="L29" s="207"/>
    </row>
    <row r="30" spans="2:12" ht="19.5" customHeight="1" x14ac:dyDescent="0.3">
      <c r="B30" s="158" t="s">
        <v>209</v>
      </c>
      <c r="C30" s="159" t="s">
        <v>213</v>
      </c>
      <c r="D30" s="160"/>
      <c r="E30" s="161"/>
      <c r="F30" s="196">
        <f>'BV 09 školstvo'!D25</f>
        <v>47550</v>
      </c>
      <c r="G30" s="277">
        <f>'BV 09 školstvo'!E25</f>
        <v>52700</v>
      </c>
      <c r="H30" s="283">
        <f>'BV 09 školstvo'!F25</f>
        <v>52700</v>
      </c>
    </row>
    <row r="31" spans="2:12" ht="23.25" customHeight="1" x14ac:dyDescent="0.3">
      <c r="B31" s="154" t="s">
        <v>210</v>
      </c>
      <c r="C31" s="163" t="s">
        <v>214</v>
      </c>
      <c r="D31" s="153"/>
      <c r="E31" s="164"/>
      <c r="F31" s="196">
        <f>'BV 09 školstvo'!D45</f>
        <v>12750</v>
      </c>
      <c r="G31" s="277">
        <f>'BV 09 školstvo'!E45</f>
        <v>13610</v>
      </c>
      <c r="H31" s="283">
        <f>'BV 09 školstvo'!F45</f>
        <v>13610</v>
      </c>
    </row>
    <row r="32" spans="2:12" ht="20.25" customHeight="1" x14ac:dyDescent="0.3">
      <c r="B32" s="154" t="s">
        <v>211</v>
      </c>
      <c r="C32" s="159" t="s">
        <v>215</v>
      </c>
      <c r="D32" s="160"/>
      <c r="E32" s="161"/>
      <c r="F32" s="196">
        <f>'BV 09 školstvo'!D53</f>
        <v>49450</v>
      </c>
      <c r="G32" s="277">
        <f>'BV 09 školstvo'!E53</f>
        <v>62000</v>
      </c>
      <c r="H32" s="283">
        <f>'BV 09 školstvo'!F53</f>
        <v>62000</v>
      </c>
    </row>
    <row r="33" spans="2:8" ht="24.75" customHeight="1" thickBot="1" x14ac:dyDescent="0.35">
      <c r="B33" s="167" t="s">
        <v>216</v>
      </c>
      <c r="C33" s="168" t="s">
        <v>217</v>
      </c>
      <c r="D33" s="168"/>
      <c r="E33" s="169"/>
      <c r="F33" s="204">
        <f>'BV 10 Dôchodcovia'!D7</f>
        <v>3200</v>
      </c>
      <c r="G33" s="279">
        <f>'BV 10 Dôchodcovia'!E7</f>
        <v>2500</v>
      </c>
      <c r="H33" s="285">
        <f>'BV 10 Dôchodcovia'!F7</f>
        <v>2500</v>
      </c>
    </row>
    <row r="34" spans="2:8" ht="30" customHeight="1" thickTop="1" thickBot="1" x14ac:dyDescent="0.4">
      <c r="B34" s="345" t="s">
        <v>240</v>
      </c>
      <c r="C34" s="346"/>
      <c r="D34" s="346"/>
      <c r="E34" s="347"/>
      <c r="F34" s="218">
        <f>F8+F9+F10+F11+F12+F13+F14+F15+F16+F17+F18+F19+F20+F21+F22+F23+F24+F25+F26+F27+F28+F29+F30+F31+F32+F33</f>
        <v>473879</v>
      </c>
      <c r="G34" s="280">
        <f>G8+G9+G10+G11+G12+G13+G14+G15+G16+G17+G18+G19+G20+G21+G22+G23+G24+G25+G26+G27+G28+G29+G30+G31+G32+G33</f>
        <v>468173</v>
      </c>
      <c r="H34" s="286">
        <f>H8+H9+H10+H11+H12+H13+H14+H15+H16+H17+H18+H19+H20+H21+H22+H23+H24+H25+H26+H27+H28+H29+H30+H31+H32+H33</f>
        <v>468173</v>
      </c>
    </row>
  </sheetData>
  <mergeCells count="7">
    <mergeCell ref="B34:E34"/>
    <mergeCell ref="C8:E8"/>
    <mergeCell ref="B2:H3"/>
    <mergeCell ref="F5:F6"/>
    <mergeCell ref="G5:G6"/>
    <mergeCell ref="H5:H6"/>
    <mergeCell ref="B5:E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D15" sqref="D15"/>
    </sheetView>
  </sheetViews>
  <sheetFormatPr defaultRowHeight="14.4" x14ac:dyDescent="0.3"/>
  <cols>
    <col min="3" max="3" width="35.5546875" customWidth="1"/>
    <col min="4" max="5" width="9.88671875" bestFit="1" customWidth="1"/>
    <col min="6" max="6" width="9" customWidth="1"/>
  </cols>
  <sheetData>
    <row r="1" spans="1:6" ht="15.6" thickTop="1" thickBot="1" x14ac:dyDescent="0.35">
      <c r="A1" s="245"/>
      <c r="B1" s="246"/>
      <c r="C1" s="246"/>
    </row>
    <row r="2" spans="1:6" ht="36" x14ac:dyDescent="0.3">
      <c r="A2" s="210" t="s">
        <v>238</v>
      </c>
      <c r="B2" s="211"/>
      <c r="C2" s="212"/>
      <c r="D2" s="213" t="s">
        <v>286</v>
      </c>
      <c r="E2" s="213" t="s">
        <v>287</v>
      </c>
      <c r="F2" s="213" t="s">
        <v>316</v>
      </c>
    </row>
    <row r="3" spans="1:6" x14ac:dyDescent="0.3">
      <c r="A3" s="200" t="s">
        <v>327</v>
      </c>
      <c r="B3" s="256"/>
      <c r="C3" s="72"/>
      <c r="D3" s="287">
        <f>SUM(D4:D4)</f>
        <v>30000</v>
      </c>
      <c r="E3" s="287">
        <f>E4+E5</f>
        <v>0</v>
      </c>
      <c r="F3" s="287">
        <f>F4+F5</f>
        <v>0</v>
      </c>
    </row>
    <row r="4" spans="1:6" x14ac:dyDescent="0.3">
      <c r="A4" s="247"/>
      <c r="B4" s="242">
        <v>712001</v>
      </c>
      <c r="C4" s="243" t="s">
        <v>326</v>
      </c>
      <c r="D4" s="288">
        <v>30000</v>
      </c>
      <c r="E4" s="289"/>
      <c r="F4" s="290"/>
    </row>
    <row r="5" spans="1:6" x14ac:dyDescent="0.3">
      <c r="A5" s="263"/>
      <c r="B5" s="240"/>
      <c r="C5" s="264"/>
      <c r="D5" s="288"/>
      <c r="E5" s="289"/>
      <c r="F5" s="291"/>
    </row>
    <row r="6" spans="1:6" x14ac:dyDescent="0.3">
      <c r="A6" s="200" t="s">
        <v>290</v>
      </c>
      <c r="B6" s="315"/>
      <c r="C6" s="72"/>
      <c r="D6" s="287">
        <f>SUM(D7:D9)</f>
        <v>30000</v>
      </c>
      <c r="E6" s="287">
        <v>0</v>
      </c>
      <c r="F6" s="287">
        <v>0</v>
      </c>
    </row>
    <row r="7" spans="1:6" x14ac:dyDescent="0.3">
      <c r="A7" s="247"/>
      <c r="B7" s="242">
        <v>717003</v>
      </c>
      <c r="C7" s="243" t="s">
        <v>291</v>
      </c>
      <c r="D7" s="322">
        <v>30000</v>
      </c>
      <c r="E7" s="289">
        <v>0</v>
      </c>
      <c r="F7" s="290">
        <v>0</v>
      </c>
    </row>
    <row r="8" spans="1:6" x14ac:dyDescent="0.3">
      <c r="A8" s="248"/>
      <c r="B8" s="240"/>
      <c r="C8" s="67"/>
      <c r="D8" s="288"/>
      <c r="E8" s="289"/>
      <c r="F8" s="290"/>
    </row>
    <row r="9" spans="1:6" x14ac:dyDescent="0.3">
      <c r="A9" s="263"/>
      <c r="B9" s="240"/>
      <c r="C9" s="265"/>
      <c r="D9" s="292"/>
      <c r="E9" s="293"/>
      <c r="F9" s="294"/>
    </row>
    <row r="10" spans="1:6" x14ac:dyDescent="0.3">
      <c r="A10" s="249" t="s">
        <v>108</v>
      </c>
      <c r="B10" s="101"/>
      <c r="C10" s="238"/>
      <c r="D10" s="295">
        <f>SUM(D11)</f>
        <v>600</v>
      </c>
      <c r="E10" s="295">
        <f>E11</f>
        <v>0</v>
      </c>
      <c r="F10" s="296">
        <f>F11</f>
        <v>0</v>
      </c>
    </row>
    <row r="11" spans="1:6" x14ac:dyDescent="0.3">
      <c r="A11" s="250"/>
      <c r="B11" s="241">
        <v>717002</v>
      </c>
      <c r="C11" s="239" t="s">
        <v>280</v>
      </c>
      <c r="D11" s="293">
        <v>600</v>
      </c>
      <c r="E11" s="293"/>
      <c r="F11" s="297"/>
    </row>
    <row r="12" spans="1:6" x14ac:dyDescent="0.3">
      <c r="A12" s="251" t="s">
        <v>288</v>
      </c>
      <c r="B12" s="101"/>
      <c r="C12" s="238"/>
      <c r="D12" s="295">
        <f>SUM(D13)</f>
        <v>0</v>
      </c>
      <c r="E12" s="295">
        <f>E13</f>
        <v>0</v>
      </c>
      <c r="F12" s="296">
        <f>F13</f>
        <v>0</v>
      </c>
    </row>
    <row r="13" spans="1:6" x14ac:dyDescent="0.3">
      <c r="A13" s="248"/>
      <c r="B13" s="240">
        <v>717003</v>
      </c>
      <c r="C13" s="237" t="s">
        <v>289</v>
      </c>
      <c r="D13" s="292"/>
      <c r="E13" s="293"/>
      <c r="F13" s="290"/>
    </row>
    <row r="14" spans="1:6" x14ac:dyDescent="0.3">
      <c r="A14" s="253" t="s">
        <v>260</v>
      </c>
      <c r="B14" s="101"/>
      <c r="C14" s="238"/>
      <c r="D14" s="295">
        <f>SUM(D15:D16)</f>
        <v>47528</v>
      </c>
      <c r="E14" s="295">
        <f>E15+E16</f>
        <v>0</v>
      </c>
      <c r="F14" s="296">
        <f>F15+F16</f>
        <v>0</v>
      </c>
    </row>
    <row r="15" spans="1:6" x14ac:dyDescent="0.3">
      <c r="A15" s="250"/>
      <c r="B15" s="241">
        <v>717002</v>
      </c>
      <c r="C15" s="252" t="s">
        <v>279</v>
      </c>
      <c r="D15" s="326">
        <v>7528</v>
      </c>
      <c r="E15" s="293"/>
      <c r="F15" s="298"/>
    </row>
    <row r="16" spans="1:6" x14ac:dyDescent="0.3">
      <c r="A16" s="248"/>
      <c r="B16" s="240">
        <v>717002</v>
      </c>
      <c r="C16" s="198" t="s">
        <v>320</v>
      </c>
      <c r="D16" s="292">
        <v>40000</v>
      </c>
      <c r="E16" s="292"/>
      <c r="F16" s="290"/>
    </row>
    <row r="17" spans="1:6" x14ac:dyDescent="0.3">
      <c r="A17" s="375" t="s">
        <v>323</v>
      </c>
      <c r="B17" s="376"/>
      <c r="C17" s="377"/>
      <c r="D17" s="295"/>
      <c r="E17" s="295"/>
      <c r="F17" s="296"/>
    </row>
    <row r="18" spans="1:6" x14ac:dyDescent="0.3">
      <c r="A18" s="319"/>
      <c r="B18" s="240">
        <v>717002</v>
      </c>
      <c r="C18" s="318" t="s">
        <v>324</v>
      </c>
      <c r="D18" s="292">
        <v>0</v>
      </c>
      <c r="E18" s="292"/>
      <c r="F18" s="294"/>
    </row>
    <row r="19" spans="1:6" ht="18" thickBot="1" x14ac:dyDescent="0.35">
      <c r="A19" s="372" t="s">
        <v>227</v>
      </c>
      <c r="B19" s="373"/>
      <c r="C19" s="374"/>
      <c r="D19" s="214">
        <f>D3+D6+D10+D12+D14</f>
        <v>108128</v>
      </c>
      <c r="E19" s="214">
        <f>E3+E6+E10+E12+E14</f>
        <v>0</v>
      </c>
      <c r="F19" s="244">
        <f>F3+F6+F10+F12+F14</f>
        <v>0</v>
      </c>
    </row>
  </sheetData>
  <mergeCells count="2">
    <mergeCell ref="A19:C19"/>
    <mergeCell ref="A17:C1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21" sqref="C21"/>
    </sheetView>
  </sheetViews>
  <sheetFormatPr defaultRowHeight="14.4" x14ac:dyDescent="0.3"/>
  <cols>
    <col min="1" max="1" width="4.88671875" customWidth="1"/>
    <col min="2" max="2" width="6.88671875" customWidth="1"/>
    <col min="3" max="3" width="37.77734375" customWidth="1"/>
    <col min="4" max="4" width="10.88671875" customWidth="1"/>
    <col min="5" max="5" width="12.44140625" customWidth="1"/>
    <col min="6" max="6" width="12.33203125" customWidth="1"/>
  </cols>
  <sheetData>
    <row r="1" spans="1:7" ht="15" thickBot="1" x14ac:dyDescent="0.35"/>
    <row r="2" spans="1:7" ht="15" thickTop="1" x14ac:dyDescent="0.3">
      <c r="A2" s="327" t="s">
        <v>299</v>
      </c>
      <c r="B2" s="328"/>
      <c r="C2" s="328"/>
      <c r="D2" s="328"/>
      <c r="E2" s="328"/>
      <c r="F2" s="329"/>
    </row>
    <row r="3" spans="1:7" ht="15" thickBot="1" x14ac:dyDescent="0.35">
      <c r="A3" s="5"/>
      <c r="B3" s="6"/>
      <c r="C3" s="7"/>
      <c r="D3" s="8"/>
      <c r="E3" s="8"/>
      <c r="F3" s="9"/>
    </row>
    <row r="4" spans="1:7" ht="15.6" thickTop="1" thickBot="1" x14ac:dyDescent="0.35"/>
    <row r="5" spans="1:7" ht="62.25" customHeight="1" x14ac:dyDescent="0.3">
      <c r="A5" s="266" t="s">
        <v>239</v>
      </c>
      <c r="B5" s="202"/>
      <c r="C5" s="267"/>
      <c r="D5" s="199" t="s">
        <v>292</v>
      </c>
      <c r="E5" s="199" t="s">
        <v>293</v>
      </c>
      <c r="F5" s="199" t="s">
        <v>317</v>
      </c>
      <c r="G5" t="s">
        <v>218</v>
      </c>
    </row>
    <row r="6" spans="1:7" x14ac:dyDescent="0.3">
      <c r="A6" s="268" t="s">
        <v>228</v>
      </c>
      <c r="B6" s="203"/>
      <c r="C6" s="269"/>
      <c r="D6" s="299">
        <f>D7</f>
        <v>7350</v>
      </c>
      <c r="E6" s="299">
        <f>E7</f>
        <v>4850</v>
      </c>
      <c r="F6" s="299">
        <f>F7</f>
        <v>4850</v>
      </c>
    </row>
    <row r="7" spans="1:7" ht="31.5" customHeight="1" x14ac:dyDescent="0.3">
      <c r="A7" s="270"/>
      <c r="B7" s="197">
        <v>821005</v>
      </c>
      <c r="C7" s="201" t="s">
        <v>229</v>
      </c>
      <c r="D7" s="288">
        <v>7350</v>
      </c>
      <c r="E7" s="288">
        <v>4850</v>
      </c>
      <c r="F7" s="288">
        <v>4850</v>
      </c>
    </row>
    <row r="8" spans="1:7" ht="29.25" customHeight="1" thickBot="1" x14ac:dyDescent="0.35">
      <c r="A8" s="378" t="s">
        <v>230</v>
      </c>
      <c r="B8" s="379"/>
      <c r="C8" s="380"/>
      <c r="D8" s="300">
        <f>D6</f>
        <v>7350</v>
      </c>
      <c r="E8" s="300">
        <f>E6</f>
        <v>4850</v>
      </c>
      <c r="F8" s="300">
        <f>F6</f>
        <v>4850</v>
      </c>
    </row>
  </sheetData>
  <mergeCells count="2">
    <mergeCell ref="A2:F2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BV 01 110 OcU</vt:lpstr>
      <vt:lpstr>BV 01 12 - 03 20 PO, matrika CO</vt:lpstr>
      <vt:lpstr>BV 04 -06, 10 odpad, VO</vt:lpstr>
      <vt:lpstr>BV 08 TJ, KD, MR</vt:lpstr>
      <vt:lpstr>BV 09 školstvo</vt:lpstr>
      <vt:lpstr>BV 10 Dôchodcovia</vt:lpstr>
      <vt:lpstr>Bežné výdavky spolu</vt:lpstr>
      <vt:lpstr>Kapitálové výdavky spolu</vt:lpstr>
      <vt:lpstr>Výdavkové FO spolu</vt:lpstr>
      <vt:lpstr>Sumarizácia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2020-07-08T09:20:07Z</dcterms:modified>
</cp:coreProperties>
</file>